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filterPrivacy="1" codeName="ThisWorkbook" defaultThemeVersion="124226"/>
  <xr:revisionPtr revIDLastSave="0" documentId="13_ncr:1_{17394B3B-ABE4-4D3F-B39B-33816870DD69}" xr6:coauthVersionLast="47" xr6:coauthVersionMax="47" xr10:uidLastSave="{00000000-0000-0000-0000-000000000000}"/>
  <bookViews>
    <workbookView showSheetTabs="0" xWindow="0" yWindow="0" windowWidth="23040" windowHeight="8940" xr2:uid="{00000000-000D-0000-FFFF-FFFF00000000}"/>
  </bookViews>
  <sheets>
    <sheet name="Plan empresarial" sheetId="1" r:id="rId1"/>
    <sheet name="cultivo_ganado_UTA" sheetId="2" r:id="rId2"/>
    <sheet name="Localidades" sheetId="3" r:id="rId3"/>
    <sheet name="ANEXO4" sheetId="4" r:id="rId4"/>
    <sheet name="configura" sheetId="8" r:id="rId5"/>
    <sheet name="Hoja1" sheetId="9" r:id="rId6"/>
  </sheets>
  <definedNames>
    <definedName name="_xlnm._FilterDatabase" localSheetId="1" hidden="1">cultivo_ganado_UTA!$A$1:$G$709</definedName>
    <definedName name="Albacete">Localidades!$C$838:$C$924</definedName>
    <definedName name="_xlnm.Print_Area" localSheetId="0">'Plan empresarial'!$B$1:$AK$44,'Plan empresarial'!$B$46:$AI$100,'Plan empresarial'!$B$102:$AH$153,'Plan empresarial'!$C$156:$AG$208</definedName>
    <definedName name="CiudadReal">Localidades!$C$2:$C$103</definedName>
    <definedName name="Cuenca">Localidades!$C$105:$C$342</definedName>
    <definedName name="Guadalajara">Localidades!$C$344:$C$631</definedName>
    <definedName name="Toledo">Localidades!$C$633:$C$836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7" i="1" l="1"/>
  <c r="O117" i="1" l="1"/>
  <c r="O118" i="1"/>
  <c r="O116" i="1"/>
  <c r="O115" i="1"/>
  <c r="O114" i="1"/>
  <c r="O113" i="1"/>
  <c r="O112" i="1"/>
  <c r="O111" i="1"/>
  <c r="O110" i="1"/>
  <c r="O109" i="1"/>
  <c r="O108" i="1"/>
  <c r="O107" i="1"/>
  <c r="O106" i="1"/>
  <c r="O105" i="1"/>
  <c r="AM20" i="1" l="1"/>
  <c r="Q119" i="1" l="1"/>
  <c r="AA168" i="1"/>
  <c r="AA167" i="1"/>
  <c r="AA166" i="1"/>
  <c r="U168" i="1"/>
  <c r="U167" i="1"/>
  <c r="U166" i="1"/>
  <c r="M151" i="1"/>
  <c r="AE88" i="1" l="1"/>
  <c r="AE89" i="1"/>
  <c r="AE90" i="1"/>
  <c r="AE91" i="1"/>
  <c r="AE92" i="1"/>
  <c r="AE93" i="1"/>
  <c r="AE94" i="1"/>
  <c r="AE95" i="1"/>
  <c r="AE96" i="1"/>
  <c r="AE97" i="1"/>
  <c r="AE98" i="1"/>
  <c r="AE87" i="1"/>
  <c r="AE70" i="1"/>
  <c r="AE71" i="1"/>
  <c r="AE72" i="1"/>
  <c r="AE73" i="1"/>
  <c r="AE74" i="1"/>
  <c r="AE75" i="1"/>
  <c r="AE76" i="1"/>
  <c r="AE77" i="1"/>
  <c r="AE78" i="1"/>
  <c r="AE79" i="1"/>
  <c r="AE80" i="1"/>
  <c r="AE69" i="1"/>
  <c r="AE50" i="1"/>
  <c r="AE51" i="1"/>
  <c r="AE52" i="1"/>
  <c r="AE53" i="1"/>
  <c r="AE54" i="1"/>
  <c r="AE55" i="1"/>
  <c r="AE56" i="1"/>
  <c r="AE57" i="1"/>
  <c r="AE58" i="1"/>
  <c r="AE59" i="1"/>
  <c r="AE60" i="1"/>
  <c r="AE49" i="1"/>
  <c r="R126" i="1"/>
  <c r="AE32" i="1"/>
  <c r="AE33" i="1"/>
  <c r="AE34" i="1"/>
  <c r="AE35" i="1"/>
  <c r="AE36" i="1"/>
  <c r="AE37" i="1"/>
  <c r="AE38" i="1"/>
  <c r="AE39" i="1"/>
  <c r="AE40" i="1"/>
  <c r="AE41" i="1"/>
  <c r="AE42" i="1"/>
  <c r="AE31" i="1"/>
  <c r="P152" i="1" l="1"/>
  <c r="S152" i="1" s="1"/>
  <c r="S151" i="1"/>
  <c r="S150" i="1"/>
  <c r="P148" i="1"/>
  <c r="S148" i="1" s="1"/>
  <c r="S147" i="1"/>
  <c r="S146" i="1"/>
  <c r="U163" i="1" s="1"/>
  <c r="P126" i="1"/>
  <c r="P127" i="1"/>
  <c r="AO98" i="1"/>
  <c r="AP98" i="1" s="1"/>
  <c r="AM98" i="1"/>
  <c r="AO97" i="1"/>
  <c r="AP97" i="1" s="1"/>
  <c r="AM97" i="1"/>
  <c r="AO96" i="1"/>
  <c r="AP96" i="1" s="1"/>
  <c r="AM96" i="1"/>
  <c r="AO95" i="1"/>
  <c r="AP95" i="1" s="1"/>
  <c r="AM95" i="1"/>
  <c r="AO94" i="1"/>
  <c r="AP94" i="1" s="1"/>
  <c r="AM94" i="1"/>
  <c r="AO93" i="1"/>
  <c r="AP93" i="1" s="1"/>
  <c r="AM93" i="1"/>
  <c r="AO92" i="1"/>
  <c r="AP92" i="1" s="1"/>
  <c r="AM92" i="1"/>
  <c r="AO91" i="1"/>
  <c r="AP91" i="1" s="1"/>
  <c r="AM91" i="1"/>
  <c r="AO90" i="1"/>
  <c r="AP90" i="1" s="1"/>
  <c r="AM90" i="1"/>
  <c r="AO89" i="1"/>
  <c r="AP89" i="1" s="1"/>
  <c r="AM89" i="1"/>
  <c r="AO88" i="1"/>
  <c r="AP88" i="1" s="1"/>
  <c r="AM88" i="1"/>
  <c r="AO87" i="1"/>
  <c r="AP87" i="1" s="1"/>
  <c r="AM87" i="1"/>
  <c r="AM60" i="1"/>
  <c r="AM59" i="1"/>
  <c r="AM58" i="1"/>
  <c r="AM57" i="1"/>
  <c r="AM56" i="1"/>
  <c r="AM55" i="1"/>
  <c r="AM54" i="1"/>
  <c r="AM53" i="1"/>
  <c r="AM52" i="1"/>
  <c r="AM51" i="1"/>
  <c r="AM50" i="1"/>
  <c r="AU50" i="1" s="1"/>
  <c r="AM49" i="1"/>
  <c r="AM21" i="1"/>
  <c r="AU93" i="1" l="1"/>
  <c r="T189" i="1"/>
  <c r="U169" i="1"/>
  <c r="AM25" i="1"/>
  <c r="AN84" i="1"/>
  <c r="AW87" i="1"/>
  <c r="AW89" i="1"/>
  <c r="AW90" i="1"/>
  <c r="AW91" i="1"/>
  <c r="AW92" i="1"/>
  <c r="AW93" i="1"/>
  <c r="AW94" i="1"/>
  <c r="AW95" i="1"/>
  <c r="AW96" i="1"/>
  <c r="AW97" i="1"/>
  <c r="AW98" i="1"/>
  <c r="AW88" i="1"/>
  <c r="AU88" i="1" s="1"/>
  <c r="AU91" i="1"/>
  <c r="AU92" i="1"/>
  <c r="AU94" i="1"/>
  <c r="AU95" i="1"/>
  <c r="AU96" i="1"/>
  <c r="AU97" i="1"/>
  <c r="AU98" i="1"/>
  <c r="AU87" i="1"/>
  <c r="AU89" i="1"/>
  <c r="AU90" i="1"/>
  <c r="AN49" i="1"/>
  <c r="AP49" i="1" s="1"/>
  <c r="AU49" i="1"/>
  <c r="AN50" i="1"/>
  <c r="AP50" i="1" s="1"/>
  <c r="AN51" i="1"/>
  <c r="AP51" i="1" s="1"/>
  <c r="AU51" i="1"/>
  <c r="AN52" i="1"/>
  <c r="AP52" i="1" s="1"/>
  <c r="AU52" i="1"/>
  <c r="AN53" i="1"/>
  <c r="AP53" i="1" s="1"/>
  <c r="AU53" i="1"/>
  <c r="AN54" i="1"/>
  <c r="AP54" i="1" s="1"/>
  <c r="AU54" i="1"/>
  <c r="AN55" i="1"/>
  <c r="AP55" i="1" s="1"/>
  <c r="AU55" i="1"/>
  <c r="AN56" i="1"/>
  <c r="AP56" i="1" s="1"/>
  <c r="AU56" i="1"/>
  <c r="AN57" i="1"/>
  <c r="AP57" i="1" s="1"/>
  <c r="AU57" i="1"/>
  <c r="AN58" i="1"/>
  <c r="AP58" i="1" s="1"/>
  <c r="AU58" i="1"/>
  <c r="AN59" i="1"/>
  <c r="AP59" i="1" s="1"/>
  <c r="AU59" i="1"/>
  <c r="AN60" i="1"/>
  <c r="AP60" i="1" s="1"/>
  <c r="AU60" i="1"/>
  <c r="AM70" i="1"/>
  <c r="AM71" i="1"/>
  <c r="AM72" i="1"/>
  <c r="AM73" i="1"/>
  <c r="AM74" i="1"/>
  <c r="AM75" i="1"/>
  <c r="AM76" i="1"/>
  <c r="AM77" i="1"/>
  <c r="AM78" i="1"/>
  <c r="AM79" i="1"/>
  <c r="AM80" i="1"/>
  <c r="AM69" i="1"/>
  <c r="AO70" i="1"/>
  <c r="AP70" i="1" s="1"/>
  <c r="AO71" i="1"/>
  <c r="AP71" i="1" s="1"/>
  <c r="AO72" i="1"/>
  <c r="AP72" i="1" s="1"/>
  <c r="AO73" i="1"/>
  <c r="AP73" i="1" s="1"/>
  <c r="AO74" i="1"/>
  <c r="AP74" i="1" s="1"/>
  <c r="AO75" i="1"/>
  <c r="AP75" i="1" s="1"/>
  <c r="AO76" i="1"/>
  <c r="AO77" i="1"/>
  <c r="AP77" i="1" s="1"/>
  <c r="AO78" i="1"/>
  <c r="AP78" i="1" s="1"/>
  <c r="AO79" i="1"/>
  <c r="AP79" i="1" s="1"/>
  <c r="AO80" i="1"/>
  <c r="AM31" i="1"/>
  <c r="I25" i="4"/>
  <c r="I26" i="4"/>
  <c r="I24" i="4"/>
  <c r="M150" i="1"/>
  <c r="AT60" i="1" l="1"/>
  <c r="AT52" i="1"/>
  <c r="AT57" i="1"/>
  <c r="AT51" i="1"/>
  <c r="AP61" i="1"/>
  <c r="AA158" i="1" s="1"/>
  <c r="AT59" i="1"/>
  <c r="AT53" i="1"/>
  <c r="AU31" i="1"/>
  <c r="AE151" i="1"/>
  <c r="V151" i="1"/>
  <c r="AE150" i="1"/>
  <c r="V150" i="1"/>
  <c r="AS58" i="1"/>
  <c r="AR58" i="1"/>
  <c r="AS56" i="1"/>
  <c r="AR56" i="1"/>
  <c r="AS59" i="1"/>
  <c r="AR59" i="1"/>
  <c r="AS57" i="1"/>
  <c r="AR57" i="1"/>
  <c r="AS55" i="1"/>
  <c r="AR55" i="1"/>
  <c r="AS53" i="1"/>
  <c r="AR53" i="1"/>
  <c r="AR51" i="1"/>
  <c r="AS51" i="1"/>
  <c r="AT55" i="1"/>
  <c r="AS50" i="1"/>
  <c r="AT50" i="1"/>
  <c r="AR50" i="1"/>
  <c r="AT56" i="1"/>
  <c r="AS54" i="1"/>
  <c r="AR54" i="1"/>
  <c r="AT58" i="1"/>
  <c r="AS60" i="1"/>
  <c r="AR60" i="1"/>
  <c r="AS52" i="1"/>
  <c r="AR52" i="1"/>
  <c r="AT49" i="1"/>
  <c r="AT54" i="1"/>
  <c r="AW80" i="1"/>
  <c r="AP80" i="1"/>
  <c r="AW76" i="1"/>
  <c r="AP76" i="1"/>
  <c r="AW79" i="1"/>
  <c r="AW75" i="1"/>
  <c r="AW72" i="1"/>
  <c r="AW71" i="1"/>
  <c r="AW77" i="1"/>
  <c r="AW70" i="1"/>
  <c r="AW73" i="1"/>
  <c r="AW78" i="1"/>
  <c r="AW74" i="1"/>
  <c r="AO69" i="1"/>
  <c r="AP69" i="1" s="1"/>
  <c r="R127" i="1"/>
  <c r="R128" i="1"/>
  <c r="N126" i="1"/>
  <c r="N127" i="1"/>
  <c r="N128" i="1"/>
  <c r="L129" i="1"/>
  <c r="L130" i="1"/>
  <c r="L131" i="1"/>
  <c r="L132" i="1"/>
  <c r="L133" i="1"/>
  <c r="L134" i="1"/>
  <c r="L135" i="1"/>
  <c r="L136" i="1"/>
  <c r="L137" i="1"/>
  <c r="L127" i="1"/>
  <c r="L128" i="1"/>
  <c r="T180" i="1"/>
  <c r="T179" i="1"/>
  <c r="AB150" i="1"/>
  <c r="Y148" i="1"/>
  <c r="AB147" i="1"/>
  <c r="AB146" i="1"/>
  <c r="AA163" i="1" s="1"/>
  <c r="R139" i="1"/>
  <c r="P139" i="1"/>
  <c r="N139" i="1"/>
  <c r="L139" i="1"/>
  <c r="D139" i="1"/>
  <c r="R138" i="1"/>
  <c r="P138" i="1"/>
  <c r="N138" i="1"/>
  <c r="L138" i="1"/>
  <c r="D138" i="1"/>
  <c r="R137" i="1"/>
  <c r="P137" i="1"/>
  <c r="N137" i="1"/>
  <c r="D137" i="1"/>
  <c r="R136" i="1"/>
  <c r="P136" i="1"/>
  <c r="N136" i="1"/>
  <c r="D136" i="1"/>
  <c r="R135" i="1"/>
  <c r="P135" i="1"/>
  <c r="N135" i="1"/>
  <c r="D135" i="1"/>
  <c r="R134" i="1"/>
  <c r="P134" i="1"/>
  <c r="N134" i="1"/>
  <c r="D134" i="1"/>
  <c r="R133" i="1"/>
  <c r="P133" i="1"/>
  <c r="N133" i="1"/>
  <c r="D133" i="1"/>
  <c r="R132" i="1"/>
  <c r="P132" i="1"/>
  <c r="N132" i="1"/>
  <c r="D132" i="1"/>
  <c r="R131" i="1"/>
  <c r="P131" i="1"/>
  <c r="N131" i="1"/>
  <c r="D131" i="1"/>
  <c r="R130" i="1"/>
  <c r="P130" i="1"/>
  <c r="N130" i="1"/>
  <c r="D130" i="1"/>
  <c r="R129" i="1"/>
  <c r="P129" i="1"/>
  <c r="N129" i="1"/>
  <c r="D129" i="1"/>
  <c r="P128" i="1"/>
  <c r="D128" i="1"/>
  <c r="D127" i="1"/>
  <c r="D126" i="1"/>
  <c r="AM116" i="1"/>
  <c r="AM115" i="1"/>
  <c r="AM114" i="1"/>
  <c r="AM113" i="1"/>
  <c r="AM112" i="1"/>
  <c r="AM111" i="1"/>
  <c r="AM110" i="1"/>
  <c r="AM109" i="1"/>
  <c r="AM108" i="1"/>
  <c r="AM107" i="1"/>
  <c r="AM106" i="1"/>
  <c r="AM105" i="1"/>
  <c r="AM42" i="1"/>
  <c r="AU42" i="1" s="1"/>
  <c r="AM41" i="1"/>
  <c r="AU41" i="1" s="1"/>
  <c r="AM40" i="1"/>
  <c r="AU40" i="1" s="1"/>
  <c r="AM39" i="1"/>
  <c r="AU39" i="1" s="1"/>
  <c r="AM38" i="1"/>
  <c r="AU38" i="1" s="1"/>
  <c r="AM37" i="1"/>
  <c r="AU37" i="1" s="1"/>
  <c r="AM36" i="1"/>
  <c r="AU36" i="1" s="1"/>
  <c r="AM35" i="1"/>
  <c r="AU35" i="1" s="1"/>
  <c r="AM34" i="1"/>
  <c r="AU34" i="1" s="1"/>
  <c r="AM33" i="1"/>
  <c r="AU33" i="1" s="1"/>
  <c r="AM32" i="1"/>
  <c r="AU32" i="1" s="1"/>
  <c r="Z106" i="1" l="1"/>
  <c r="T127" i="1"/>
  <c r="Z107" i="1"/>
  <c r="T128" i="1"/>
  <c r="Z108" i="1"/>
  <c r="T129" i="1"/>
  <c r="Z109" i="1"/>
  <c r="T130" i="1"/>
  <c r="Z110" i="1"/>
  <c r="T131" i="1"/>
  <c r="Z111" i="1"/>
  <c r="T132" i="1"/>
  <c r="Z112" i="1"/>
  <c r="T133" i="1"/>
  <c r="Z113" i="1"/>
  <c r="T134" i="1"/>
  <c r="Z114" i="1"/>
  <c r="T135" i="1"/>
  <c r="Z115" i="1"/>
  <c r="T136" i="1"/>
  <c r="Z116" i="1"/>
  <c r="T137" i="1"/>
  <c r="Z105" i="1"/>
  <c r="T126" i="1"/>
  <c r="AC109" i="1"/>
  <c r="AB130" i="1"/>
  <c r="AF130" i="1" s="1"/>
  <c r="AB127" i="1"/>
  <c r="AF127" i="1" s="1"/>
  <c r="AC106" i="1"/>
  <c r="Z135" i="1"/>
  <c r="AD135" i="1" s="1"/>
  <c r="AC114" i="1"/>
  <c r="AB132" i="1"/>
  <c r="AF132" i="1" s="1"/>
  <c r="AC111" i="1"/>
  <c r="AC108" i="1"/>
  <c r="AB129" i="1"/>
  <c r="AF129" i="1" s="1"/>
  <c r="AC112" i="1"/>
  <c r="AB133" i="1"/>
  <c r="AF133" i="1" s="1"/>
  <c r="AC116" i="1"/>
  <c r="X137" i="1"/>
  <c r="Z131" i="1"/>
  <c r="AD131" i="1" s="1"/>
  <c r="AC110" i="1"/>
  <c r="AC113" i="1"/>
  <c r="AB134" i="1"/>
  <c r="AF134" i="1" s="1"/>
  <c r="AC115" i="1"/>
  <c r="AC105" i="1"/>
  <c r="X126" i="1"/>
  <c r="AF107" i="1"/>
  <c r="X128" i="1"/>
  <c r="AF114" i="1"/>
  <c r="AE152" i="1"/>
  <c r="AA161" i="1" s="1"/>
  <c r="V152" i="1"/>
  <c r="U161" i="1" s="1"/>
  <c r="AV51" i="1"/>
  <c r="AN87" i="1"/>
  <c r="AQ87" i="1" s="1"/>
  <c r="AN91" i="1"/>
  <c r="AQ91" i="1" s="1"/>
  <c r="AN95" i="1"/>
  <c r="AQ95" i="1" s="1"/>
  <c r="AN88" i="1"/>
  <c r="AQ88" i="1" s="1"/>
  <c r="AN92" i="1"/>
  <c r="AQ92" i="1" s="1"/>
  <c r="AN96" i="1"/>
  <c r="AQ96" i="1" s="1"/>
  <c r="AN89" i="1"/>
  <c r="AQ89" i="1" s="1"/>
  <c r="AN93" i="1"/>
  <c r="AQ93" i="1" s="1"/>
  <c r="AN97" i="1"/>
  <c r="AQ97" i="1" s="1"/>
  <c r="AN90" i="1"/>
  <c r="AQ90" i="1" s="1"/>
  <c r="AN94" i="1"/>
  <c r="AQ94" i="1" s="1"/>
  <c r="AN98" i="1"/>
  <c r="AQ98" i="1" s="1"/>
  <c r="AV52" i="1"/>
  <c r="AV57" i="1"/>
  <c r="AE61" i="1"/>
  <c r="AV60" i="1"/>
  <c r="AV54" i="1"/>
  <c r="AV59" i="1"/>
  <c r="AR49" i="1"/>
  <c r="AV53" i="1"/>
  <c r="AV56" i="1"/>
  <c r="AV50" i="1"/>
  <c r="AS49" i="1"/>
  <c r="AV55" i="1"/>
  <c r="AV58" i="1"/>
  <c r="AW69" i="1"/>
  <c r="AU69" i="1" s="1"/>
  <c r="AN73" i="1"/>
  <c r="AQ73" i="1" s="1"/>
  <c r="AU71" i="1"/>
  <c r="AU75" i="1"/>
  <c r="AU78" i="1"/>
  <c r="AU77" i="1"/>
  <c r="AU70" i="1"/>
  <c r="AU72" i="1"/>
  <c r="AU74" i="1"/>
  <c r="AU79" i="1"/>
  <c r="AU76" i="1"/>
  <c r="AU73" i="1"/>
  <c r="AU80" i="1"/>
  <c r="AN37" i="1"/>
  <c r="AP37" i="1" s="1"/>
  <c r="AN39" i="1"/>
  <c r="AP39" i="1" s="1"/>
  <c r="AN32" i="1"/>
  <c r="AP32" i="1" s="1"/>
  <c r="AN34" i="1"/>
  <c r="AP34" i="1" s="1"/>
  <c r="AN36" i="1"/>
  <c r="AP36" i="1" s="1"/>
  <c r="AN41" i="1"/>
  <c r="AP41" i="1" s="1"/>
  <c r="AN42" i="1"/>
  <c r="AP42" i="1" s="1"/>
  <c r="AN38" i="1"/>
  <c r="AP38" i="1" s="1"/>
  <c r="AN33" i="1"/>
  <c r="AP33" i="1" s="1"/>
  <c r="AN35" i="1"/>
  <c r="AP35" i="1" s="1"/>
  <c r="AN40" i="1"/>
  <c r="AP40" i="1" s="1"/>
  <c r="AN21" i="1"/>
  <c r="AN20" i="1"/>
  <c r="AN66" i="1"/>
  <c r="T119" i="1"/>
  <c r="W119" i="1"/>
  <c r="AN31" i="1"/>
  <c r="AP31" i="1" s="1"/>
  <c r="O24" i="1"/>
  <c r="AE24" i="1"/>
  <c r="S24" i="1"/>
  <c r="W24" i="1"/>
  <c r="L126" i="1"/>
  <c r="K24" i="1"/>
  <c r="AA24" i="1"/>
  <c r="AB148" i="1"/>
  <c r="AF109" i="1" l="1"/>
  <c r="AF116" i="1"/>
  <c r="AF115" i="1"/>
  <c r="AF113" i="1"/>
  <c r="AF112" i="1"/>
  <c r="AF111" i="1"/>
  <c r="AF110" i="1"/>
  <c r="AF108" i="1"/>
  <c r="AC107" i="1"/>
  <c r="AP43" i="1"/>
  <c r="U158" i="1" s="1"/>
  <c r="AR42" i="1"/>
  <c r="AR32" i="1"/>
  <c r="AR40" i="1"/>
  <c r="AR37" i="1"/>
  <c r="AN25" i="1"/>
  <c r="AA169" i="1"/>
  <c r="AT98" i="1"/>
  <c r="AS98" i="1"/>
  <c r="AR98" i="1"/>
  <c r="AR93" i="1"/>
  <c r="AS93" i="1"/>
  <c r="AT93" i="1"/>
  <c r="AR88" i="1"/>
  <c r="AT88" i="1"/>
  <c r="AS88" i="1"/>
  <c r="AT94" i="1"/>
  <c r="AS94" i="1"/>
  <c r="AR94" i="1"/>
  <c r="AS89" i="1"/>
  <c r="AT89" i="1"/>
  <c r="AR95" i="1"/>
  <c r="AT95" i="1"/>
  <c r="AS95" i="1"/>
  <c r="AT90" i="1"/>
  <c r="AS90" i="1"/>
  <c r="AR90" i="1"/>
  <c r="AS96" i="1"/>
  <c r="AT96" i="1"/>
  <c r="AR96" i="1"/>
  <c r="AT91" i="1"/>
  <c r="AR91" i="1"/>
  <c r="AS91" i="1"/>
  <c r="AR97" i="1"/>
  <c r="AS97" i="1"/>
  <c r="AT97" i="1"/>
  <c r="AR92" i="1"/>
  <c r="AS92" i="1"/>
  <c r="AT92" i="1"/>
  <c r="AR87" i="1"/>
  <c r="AT87" i="1"/>
  <c r="AV49" i="1"/>
  <c r="AV61" i="1" s="1"/>
  <c r="AF106" i="1"/>
  <c r="AF105" i="1"/>
  <c r="AN78" i="1"/>
  <c r="AQ78" i="1" s="1"/>
  <c r="AN72" i="1"/>
  <c r="AQ72" i="1" s="1"/>
  <c r="AN80" i="1"/>
  <c r="AQ80" i="1" s="1"/>
  <c r="AN76" i="1"/>
  <c r="AQ76" i="1" s="1"/>
  <c r="AN70" i="1"/>
  <c r="AQ70" i="1" s="1"/>
  <c r="AN75" i="1"/>
  <c r="AQ75" i="1" s="1"/>
  <c r="V128" i="1"/>
  <c r="AN79" i="1"/>
  <c r="AQ79" i="1" s="1"/>
  <c r="AN69" i="1"/>
  <c r="AQ69" i="1" s="1"/>
  <c r="AB128" i="1"/>
  <c r="AF128" i="1" s="1"/>
  <c r="Z128" i="1"/>
  <c r="AD128" i="1" s="1"/>
  <c r="AN74" i="1"/>
  <c r="AQ74" i="1" s="1"/>
  <c r="AN77" i="1"/>
  <c r="AQ77" i="1" s="1"/>
  <c r="AN71" i="1"/>
  <c r="AQ71" i="1" s="1"/>
  <c r="AT73" i="1"/>
  <c r="AR73" i="1"/>
  <c r="AS73" i="1"/>
  <c r="AR36" i="1"/>
  <c r="AR35" i="1"/>
  <c r="AR41" i="1"/>
  <c r="AR34" i="1"/>
  <c r="AR39" i="1"/>
  <c r="AR38" i="1"/>
  <c r="AT31" i="1"/>
  <c r="AT38" i="1"/>
  <c r="AT37" i="1"/>
  <c r="AT39" i="1"/>
  <c r="AT40" i="1"/>
  <c r="AT42" i="1"/>
  <c r="AT35" i="1"/>
  <c r="AT41" i="1"/>
  <c r="AT36" i="1"/>
  <c r="AT33" i="1"/>
  <c r="AS36" i="1"/>
  <c r="AS34" i="1"/>
  <c r="AS41" i="1"/>
  <c r="AS37" i="1"/>
  <c r="AS40" i="1"/>
  <c r="AS38" i="1"/>
  <c r="AT32" i="1"/>
  <c r="AS32" i="1"/>
  <c r="AS39" i="1"/>
  <c r="AS35" i="1"/>
  <c r="AS31" i="1"/>
  <c r="AS42" i="1"/>
  <c r="AS33" i="1"/>
  <c r="Z127" i="1"/>
  <c r="AD127" i="1" s="1"/>
  <c r="X127" i="1"/>
  <c r="Z126" i="1"/>
  <c r="AD126" i="1" s="1"/>
  <c r="Z133" i="1"/>
  <c r="AD133" i="1" s="1"/>
  <c r="Z132" i="1"/>
  <c r="AD132" i="1" s="1"/>
  <c r="X132" i="1"/>
  <c r="Z134" i="1"/>
  <c r="AD134" i="1" s="1"/>
  <c r="AB126" i="1"/>
  <c r="AF126" i="1" s="1"/>
  <c r="AB137" i="1"/>
  <c r="AF137" i="1" s="1"/>
  <c r="AB131" i="1"/>
  <c r="AF131" i="1" s="1"/>
  <c r="X133" i="1"/>
  <c r="X129" i="1"/>
  <c r="Z129" i="1"/>
  <c r="AD129" i="1" s="1"/>
  <c r="X131" i="1"/>
  <c r="AB135" i="1"/>
  <c r="AF135" i="1" s="1"/>
  <c r="Z137" i="1"/>
  <c r="AD137" i="1" s="1"/>
  <c r="X134" i="1"/>
  <c r="X135" i="1"/>
  <c r="V136" i="1"/>
  <c r="X130" i="1"/>
  <c r="X136" i="1"/>
  <c r="K25" i="1"/>
  <c r="V137" i="1"/>
  <c r="V133" i="1"/>
  <c r="V129" i="1"/>
  <c r="V132" i="1"/>
  <c r="Z130" i="1"/>
  <c r="AD130" i="1" s="1"/>
  <c r="V135" i="1"/>
  <c r="V131" i="1"/>
  <c r="Z136" i="1"/>
  <c r="AD136" i="1" s="1"/>
  <c r="W25" i="1"/>
  <c r="V130" i="1"/>
  <c r="AB136" i="1"/>
  <c r="AF136" i="1" s="1"/>
  <c r="V134" i="1"/>
  <c r="V126" i="1"/>
  <c r="V127" i="1"/>
  <c r="AT72" i="1" l="1"/>
  <c r="AR74" i="1"/>
  <c r="AT77" i="1"/>
  <c r="AR78" i="1"/>
  <c r="AR80" i="1"/>
  <c r="AS87" i="1"/>
  <c r="AV87" i="1" s="1"/>
  <c r="AV90" i="1"/>
  <c r="AR89" i="1"/>
  <c r="AV89" i="1" s="1"/>
  <c r="AV97" i="1"/>
  <c r="AV91" i="1"/>
  <c r="AV96" i="1"/>
  <c r="AV95" i="1"/>
  <c r="AV94" i="1"/>
  <c r="AV93" i="1"/>
  <c r="AE99" i="1"/>
  <c r="AV92" i="1"/>
  <c r="AV88" i="1"/>
  <c r="AV98" i="1"/>
  <c r="AR31" i="1"/>
  <c r="AS78" i="1"/>
  <c r="AS72" i="1"/>
  <c r="AR72" i="1"/>
  <c r="AT78" i="1"/>
  <c r="AS80" i="1"/>
  <c r="AT80" i="1"/>
  <c r="AT76" i="1"/>
  <c r="AS76" i="1"/>
  <c r="AR76" i="1"/>
  <c r="AR79" i="1"/>
  <c r="AS75" i="1"/>
  <c r="AS79" i="1"/>
  <c r="AT71" i="1"/>
  <c r="AR75" i="1"/>
  <c r="AT69" i="1"/>
  <c r="AT75" i="1"/>
  <c r="AT70" i="1"/>
  <c r="AT79" i="1"/>
  <c r="AS71" i="1"/>
  <c r="AR71" i="1"/>
  <c r="AT74" i="1"/>
  <c r="AS74" i="1"/>
  <c r="AR77" i="1"/>
  <c r="AS77" i="1"/>
  <c r="AS70" i="1"/>
  <c r="AR70" i="1"/>
  <c r="AV73" i="1"/>
  <c r="AV40" i="1"/>
  <c r="AT34" i="1"/>
  <c r="AV34" i="1" s="1"/>
  <c r="AR33" i="1"/>
  <c r="AV33" i="1" s="1"/>
  <c r="AV39" i="1"/>
  <c r="AV37" i="1"/>
  <c r="AV32" i="1"/>
  <c r="AV42" i="1"/>
  <c r="AV38" i="1"/>
  <c r="AV41" i="1"/>
  <c r="AV35" i="1"/>
  <c r="AV36" i="1"/>
  <c r="AE43" i="1"/>
  <c r="AQ99" i="1" l="1"/>
  <c r="AA159" i="1" s="1"/>
  <c r="AV99" i="1"/>
  <c r="AA160" i="1" s="1"/>
  <c r="AS69" i="1"/>
  <c r="AR69" i="1"/>
  <c r="AV78" i="1"/>
  <c r="AV72" i="1"/>
  <c r="AV80" i="1"/>
  <c r="AV76" i="1"/>
  <c r="AV79" i="1"/>
  <c r="AV75" i="1"/>
  <c r="AV71" i="1"/>
  <c r="AV77" i="1"/>
  <c r="AV74" i="1"/>
  <c r="AE81" i="1"/>
  <c r="AV70" i="1"/>
  <c r="AQ81" i="1"/>
  <c r="AV31" i="1"/>
  <c r="AV43" i="1" s="1"/>
  <c r="AA172" i="1" l="1"/>
  <c r="U159" i="1"/>
  <c r="AV69" i="1"/>
  <c r="AV81" i="1" s="1"/>
  <c r="U160" i="1" s="1"/>
  <c r="Y152" i="1"/>
  <c r="AB151" i="1"/>
  <c r="AB152" i="1" l="1"/>
  <c r="Y189" i="1" s="1"/>
  <c r="U172" i="1" l="1"/>
  <c r="AM118" i="1"/>
  <c r="AM117" i="1"/>
  <c r="T138" i="1" s="1"/>
  <c r="AC118" i="1" l="1"/>
  <c r="T139" i="1"/>
  <c r="V138" i="1"/>
  <c r="AC117" i="1"/>
  <c r="AF118" i="1"/>
  <c r="X139" i="1"/>
  <c r="AF117" i="1"/>
  <c r="AC119" i="1" l="1"/>
  <c r="T185" i="1" s="1"/>
  <c r="AF119" i="1"/>
  <c r="Y185" i="1" s="1"/>
  <c r="AB138" i="1"/>
  <c r="AF138" i="1" s="1"/>
  <c r="Z139" i="1"/>
  <c r="AD139" i="1" s="1"/>
  <c r="X138" i="1"/>
  <c r="X140" i="1" s="1"/>
  <c r="Z138" i="1"/>
  <c r="V139" i="1"/>
  <c r="AB139" i="1"/>
  <c r="AF139" i="1" s="1"/>
  <c r="Y186" i="1" l="1"/>
  <c r="Y187" i="1"/>
  <c r="Y197" i="1" s="1"/>
  <c r="T186" i="1"/>
  <c r="T187" i="1"/>
  <c r="T197" i="1" s="1"/>
  <c r="AB140" i="1"/>
  <c r="Y188" i="1" s="1"/>
  <c r="AD138" i="1"/>
  <c r="Z140" i="1"/>
  <c r="T188" i="1" s="1"/>
  <c r="Y195" i="1" l="1"/>
  <c r="Y196" i="1"/>
  <c r="T195" i="1"/>
  <c r="T196" i="1"/>
  <c r="Y190" i="1"/>
  <c r="T190" i="1"/>
  <c r="AF140" i="1"/>
  <c r="AD140" i="1"/>
</calcChain>
</file>

<file path=xl/sharedStrings.xml><?xml version="1.0" encoding="utf-8"?>
<sst xmlns="http://schemas.openxmlformats.org/spreadsheetml/2006/main" count="3116" uniqueCount="1920">
  <si>
    <t>ESTUDIO ECONÓMICO DE EXPLOTACION</t>
  </si>
  <si>
    <r>
      <t xml:space="preserve"> 1.- </t>
    </r>
    <r>
      <rPr>
        <b/>
        <u/>
        <sz val="9"/>
        <rFont val="Arial"/>
        <family val="2"/>
      </rPr>
      <t>DATOS SOLICITANTE</t>
    </r>
  </si>
  <si>
    <t>Nombre y apellidos del solicitante:</t>
  </si>
  <si>
    <t>NIF solicitante</t>
  </si>
  <si>
    <t>Provincia de la explotación</t>
  </si>
  <si>
    <t>Guadalajara</t>
  </si>
  <si>
    <t>Municipio de la explotación</t>
  </si>
  <si>
    <t>Yuncos</t>
  </si>
  <si>
    <t>Tipo de ayuda</t>
  </si>
  <si>
    <t>Inversiones en explotaciones agrarias</t>
  </si>
  <si>
    <r>
      <t xml:space="preserve"> 2.- </t>
    </r>
    <r>
      <rPr>
        <b/>
        <u/>
        <sz val="9"/>
        <rFont val="Arial"/>
        <family val="2"/>
      </rPr>
      <t>CAPITALES PROPIOS</t>
    </r>
  </si>
  <si>
    <t xml:space="preserve"> a) Capital territorial</t>
  </si>
  <si>
    <t>SUPERFICIES</t>
  </si>
  <si>
    <t>Situación Inicial (has)</t>
  </si>
  <si>
    <t>Situación Prevista (has)</t>
  </si>
  <si>
    <t>TOTAL SUPERFICIE</t>
  </si>
  <si>
    <t>Propiedad</t>
  </si>
  <si>
    <t>Arrendadas</t>
  </si>
  <si>
    <t>Otras</t>
  </si>
  <si>
    <t>INICIAL</t>
  </si>
  <si>
    <t>PREVISTA</t>
  </si>
  <si>
    <t>Secano</t>
  </si>
  <si>
    <t>Regadío</t>
  </si>
  <si>
    <t>Forestal</t>
  </si>
  <si>
    <t>Improductivo</t>
  </si>
  <si>
    <t>Totales:</t>
  </si>
  <si>
    <t>Total Explotación:</t>
  </si>
  <si>
    <t xml:space="preserve"> b) Edificaciones actuales</t>
  </si>
  <si>
    <t>limite años</t>
  </si>
  <si>
    <t>% amortizacion</t>
  </si>
  <si>
    <t>Descripción</t>
  </si>
  <si>
    <t>Año</t>
  </si>
  <si>
    <t>Unidad</t>
  </si>
  <si>
    <t>Número</t>
  </si>
  <si>
    <t>Precio/ud. (€)</t>
  </si>
  <si>
    <t>Valor (€)</t>
  </si>
  <si>
    <t>años edif</t>
  </si>
  <si>
    <t>completa tabla</t>
  </si>
  <si>
    <t>TIPO UNID</t>
  </si>
  <si>
    <t>AMORTIZACION</t>
  </si>
  <si>
    <t>Otros Gastos Año 0-1</t>
  </si>
  <si>
    <t>Otros Gastos Año 2-5</t>
  </si>
  <si>
    <t>Otros Gastos Año 6-10</t>
  </si>
  <si>
    <t>Otros Gastos resto</t>
  </si>
  <si>
    <t>TOTAL</t>
  </si>
  <si>
    <t>Ap.</t>
  </si>
  <si>
    <r>
      <t>m</t>
    </r>
    <r>
      <rPr>
        <vertAlign val="superscript"/>
        <sz val="10"/>
        <rFont val="Arial"/>
        <family val="2"/>
      </rPr>
      <t>2</t>
    </r>
  </si>
  <si>
    <t>Eq.</t>
  </si>
  <si>
    <t>ha.</t>
  </si>
  <si>
    <t>m.</t>
  </si>
  <si>
    <r>
      <t>m</t>
    </r>
    <r>
      <rPr>
        <vertAlign val="superscript"/>
        <sz val="10"/>
        <rFont val="Arial"/>
        <family val="2"/>
      </rPr>
      <t>3</t>
    </r>
  </si>
  <si>
    <t>ml.</t>
  </si>
  <si>
    <t>Tr.</t>
  </si>
  <si>
    <t xml:space="preserve">TOTAL:  </t>
  </si>
  <si>
    <t>Total:</t>
  </si>
  <si>
    <t xml:space="preserve"> c) Edificaciones previstas</t>
  </si>
  <si>
    <t xml:space="preserve"> d) Capital de explotación</t>
  </si>
  <si>
    <t xml:space="preserve">  d.1) Instalaciones, maquinaria, equipo y aperos actuales</t>
  </si>
  <si>
    <t>Tipo</t>
  </si>
  <si>
    <t>tipo</t>
  </si>
  <si>
    <t>Años</t>
  </si>
  <si>
    <t>AMORTIZACIONES</t>
  </si>
  <si>
    <t>Maq/instal</t>
  </si>
  <si>
    <t>Amortizacion años</t>
  </si>
  <si>
    <t>Instalaciones</t>
  </si>
  <si>
    <t>Resto maquinas</t>
  </si>
  <si>
    <t>Tractores</t>
  </si>
  <si>
    <t xml:space="preserve"> d.2) Instalaciones, maquinaria, equipo y aperos previstos</t>
  </si>
  <si>
    <r>
      <t xml:space="preserve">3.- </t>
    </r>
    <r>
      <rPr>
        <b/>
        <u/>
        <sz val="9"/>
        <rFont val="Arial"/>
        <family val="2"/>
      </rPr>
      <t>ACTIVIDADES Y MARGENES BRUTOS</t>
    </r>
  </si>
  <si>
    <t>Actividad</t>
  </si>
  <si>
    <t>Unidades</t>
  </si>
  <si>
    <t>M.B. (€)</t>
  </si>
  <si>
    <t>Clase</t>
  </si>
  <si>
    <t>Actual</t>
  </si>
  <si>
    <t>Previsto</t>
  </si>
  <si>
    <t>Unitario</t>
  </si>
  <si>
    <t xml:space="preserve">Totales Ha:     </t>
  </si>
  <si>
    <r>
      <t xml:space="preserve">4.- </t>
    </r>
    <r>
      <rPr>
        <b/>
        <u/>
        <sz val="9"/>
        <rFont val="Arial"/>
        <family val="2"/>
      </rPr>
      <t>MANO DE OBRA</t>
    </r>
  </si>
  <si>
    <t>Descripción de la mano de obra por Actividad y Modalidad</t>
  </si>
  <si>
    <t>Nº Unidades en:</t>
  </si>
  <si>
    <t>UTAs en:</t>
  </si>
  <si>
    <t>Jornales</t>
  </si>
  <si>
    <t>N.A.</t>
  </si>
  <si>
    <t>UTA/Ud.</t>
  </si>
  <si>
    <t>Jornal/Ud</t>
  </si>
  <si>
    <t xml:space="preserve">Totales teóricos:         </t>
  </si>
  <si>
    <t>Modalidad de la mano de obra</t>
  </si>
  <si>
    <t>Jornales Situación Actual</t>
  </si>
  <si>
    <t>Jornales Situación Prevista</t>
  </si>
  <si>
    <t>Días</t>
  </si>
  <si>
    <t>U.T.A.</t>
  </si>
  <si>
    <t>Salarios €</t>
  </si>
  <si>
    <r>
      <t>►</t>
    </r>
    <r>
      <rPr>
        <b/>
        <sz val="9"/>
        <rFont val="Arial"/>
        <family val="2"/>
      </rPr>
      <t xml:space="preserve"> </t>
    </r>
    <r>
      <rPr>
        <b/>
        <sz val="9"/>
        <rFont val="Arial"/>
        <family val="2"/>
      </rPr>
      <t xml:space="preserve">Familiar </t>
    </r>
  </si>
  <si>
    <t>›</t>
  </si>
  <si>
    <t>Titular :</t>
  </si>
  <si>
    <t>Cónyuge e hijos en edad laboral :</t>
  </si>
  <si>
    <t>Total familiar :</t>
  </si>
  <si>
    <r>
      <t>►</t>
    </r>
    <r>
      <rPr>
        <b/>
        <sz val="9"/>
        <rFont val="Arial"/>
        <family val="2"/>
      </rPr>
      <t xml:space="preserve"> Asalariada: </t>
    </r>
    <r>
      <rPr>
        <sz val="9"/>
        <rFont val="Arial"/>
        <family val="2"/>
      </rPr>
      <t>(Precio del jornal:</t>
    </r>
  </si>
  <si>
    <t>Fija :</t>
  </si>
  <si>
    <t>(precio jornal:</t>
  </si>
  <si>
    <t>€ / día)</t>
  </si>
  <si>
    <t>Eventual :</t>
  </si>
  <si>
    <t>Total asalariada :</t>
  </si>
  <si>
    <r>
      <t xml:space="preserve">5.- </t>
    </r>
    <r>
      <rPr>
        <b/>
        <u/>
        <sz val="9"/>
        <rFont val="Arial"/>
        <family val="2"/>
      </rPr>
      <t>GASTOS FIJOS</t>
    </r>
  </si>
  <si>
    <t>Situación Actual</t>
  </si>
  <si>
    <t>Situación Prevista</t>
  </si>
  <si>
    <t xml:space="preserve">           ► Amortizaciones  de edificios: </t>
  </si>
  <si>
    <t xml:space="preserve">           ► Amortizaciones de Instalaciones, maquinaria y equipo: </t>
  </si>
  <si>
    <t xml:space="preserve">           ► Otros gastos de edificios, maquinas e instalaciones: </t>
  </si>
  <si>
    <t xml:space="preserve">           ► Mano de obra</t>
  </si>
  <si>
    <t xml:space="preserve">           ► Canon anual de arrendamiento:</t>
  </si>
  <si>
    <t xml:space="preserve">           ► Seguridad Social: </t>
  </si>
  <si>
    <t xml:space="preserve">           ► Gastos de comunidades de regantes (cuotas,derramas y otros): </t>
  </si>
  <si>
    <t xml:space="preserve">           ► Seguros (cosecha, maquinaria, accidentes y otros): </t>
  </si>
  <si>
    <t xml:space="preserve">           ► Seguros de explotación: </t>
  </si>
  <si>
    <t xml:space="preserve">           ► Gastos de comercialización y administración: </t>
  </si>
  <si>
    <t xml:space="preserve">           ► Gestión de explotación y otros: </t>
  </si>
  <si>
    <t xml:space="preserve">           ► Energía, combustible, lubricantes, etc.: </t>
  </si>
  <si>
    <r>
      <t xml:space="preserve">           ► Energía, combustible, lubricantes por cosechadora (12 </t>
    </r>
    <r>
      <rPr>
        <sz val="9"/>
        <rFont val="Calibri"/>
        <family val="2"/>
      </rPr>
      <t>€</t>
    </r>
    <r>
      <rPr>
        <sz val="9"/>
        <rFont val="Arial Narrow"/>
        <family val="2"/>
      </rPr>
      <t>/ha utilizada):</t>
    </r>
  </si>
  <si>
    <t xml:space="preserve">           ► Contribución, impuestos y otros gastos:</t>
  </si>
  <si>
    <t>Total Gastos Fijos :</t>
  </si>
  <si>
    <t xml:space="preserve"> 6. INDICADORES DE RENTA </t>
  </si>
  <si>
    <t>►</t>
  </si>
  <si>
    <t>Renta de Referencia (R.R.) :</t>
  </si>
  <si>
    <t>35 % de R.R. :</t>
  </si>
  <si>
    <t>120 % de R.R. :</t>
  </si>
  <si>
    <r>
      <t>IPREM</t>
    </r>
    <r>
      <rPr>
        <sz val="8"/>
        <rFont val="Arial"/>
        <family val="2"/>
      </rPr>
      <t xml:space="preserve"> (Indicador Público de Renta de Efectos Múltiples):</t>
    </r>
  </si>
  <si>
    <t xml:space="preserve">    - De la explotación</t>
  </si>
  <si>
    <t>Prevista</t>
  </si>
  <si>
    <t>Margen Neto :</t>
  </si>
  <si>
    <t>Renta de la explotación :</t>
  </si>
  <si>
    <t>Renta Unitaria de Trabajo (R.U.T.) :</t>
  </si>
  <si>
    <t>Numero de UTAs teoricas:</t>
  </si>
  <si>
    <t>Numero de UTAs reales</t>
  </si>
  <si>
    <t>Porcentaje mínimo</t>
  </si>
  <si>
    <t>Renta unitaria R.U.T. /renta de referencia (%)</t>
  </si>
  <si>
    <t xml:space="preserve"> 7. INDICADORES DE VIABILIDAD</t>
  </si>
  <si>
    <t>R.U.T. prevista  ≥  35 % de R.R.</t>
  </si>
  <si>
    <t>R.U.T. prevista  &lt;  120 % de R.R.</t>
  </si>
  <si>
    <t>R.U.T. prevista  ≥  IPREM</t>
  </si>
  <si>
    <t>MARGENES BRUTOS DE PRODUCCIONES AGRICOLAS Y GANADERAS</t>
  </si>
  <si>
    <t xml:space="preserve">PRODUCTO BRUTO </t>
  </si>
  <si>
    <t xml:space="preserve">GASTOS VARIABLES </t>
  </si>
  <si>
    <t>MARGEN BRUTO</t>
  </si>
  <si>
    <t>UTAS/HAS</t>
  </si>
  <si>
    <t>Unidades/Clase</t>
  </si>
  <si>
    <t>Abejas (colmenas layens)</t>
  </si>
  <si>
    <t>animales</t>
  </si>
  <si>
    <t>Abejas (colmenas perfeccion)</t>
  </si>
  <si>
    <t>Aceituna almazara marginal</t>
  </si>
  <si>
    <t>HA</t>
  </si>
  <si>
    <t>Aceituna almazara regadio</t>
  </si>
  <si>
    <t>Aceituna almazara secano</t>
  </si>
  <si>
    <t>Aceituna almazara superintensivo regadio</t>
  </si>
  <si>
    <t>Adormidera regadío</t>
  </si>
  <si>
    <t>Ajos regadio mecanizado</t>
  </si>
  <si>
    <t>Ajos secano</t>
  </si>
  <si>
    <t>Albaricoquero</t>
  </si>
  <si>
    <t>Alfalfa regadio</t>
  </si>
  <si>
    <t>Alfalfa secano</t>
  </si>
  <si>
    <t>Algarrobo secano</t>
  </si>
  <si>
    <t>Almendros regadío</t>
  </si>
  <si>
    <t>Almendros secano</t>
  </si>
  <si>
    <t>Aloe vera regadio</t>
  </si>
  <si>
    <t>Avestruces ciclo completo</t>
  </si>
  <si>
    <t>Azafran</t>
  </si>
  <si>
    <t>Berenjena de almagro</t>
  </si>
  <si>
    <t>Bovino de carne &lt; 6 meses</t>
  </si>
  <si>
    <t>plazas</t>
  </si>
  <si>
    <t>Bovino de carne &gt; 2 años</t>
  </si>
  <si>
    <t>Bovino de carne &gt; 6 meses &lt; 2 años</t>
  </si>
  <si>
    <t xml:space="preserve">Bovino de leche </t>
  </si>
  <si>
    <t>Bovino de lidia &gt; 2 años</t>
  </si>
  <si>
    <t>Camelina</t>
  </si>
  <si>
    <t>Caprino de carne</t>
  </si>
  <si>
    <t>Caprino de leche</t>
  </si>
  <si>
    <t>Cebo de corderos</t>
  </si>
  <si>
    <t>Cebolla</t>
  </si>
  <si>
    <t>Champiñon/ setas  intensivo (8 s/5b) m2</t>
  </si>
  <si>
    <t>Champiñon/ setas (3 s/3 b)  m2</t>
  </si>
  <si>
    <t>Champiñon/ setas intensivo (5 s/5 b) m2</t>
  </si>
  <si>
    <t>Champiñon/ setas tradicional  m2</t>
  </si>
  <si>
    <t>Ciruelo</t>
  </si>
  <si>
    <t>Conejos granja</t>
  </si>
  <si>
    <t>Cria de perdigones</t>
  </si>
  <si>
    <t>Cultivos extensivos de regadio</t>
  </si>
  <si>
    <t>Cultivos extensivos de secano</t>
  </si>
  <si>
    <t>Cultivos extensivos ecológicos de regadio</t>
  </si>
  <si>
    <t>Cultivos extensivos ecológicos de secano</t>
  </si>
  <si>
    <t xml:space="preserve">Cultivos forestales generales </t>
  </si>
  <si>
    <t>Cultivos hidroponicos invernadero</t>
  </si>
  <si>
    <t>Cultivos hortícolas aire libre</t>
  </si>
  <si>
    <t>Cultivos hortícolas invernadero</t>
  </si>
  <si>
    <t>Cultivos intensivos  de alta especializacion en bandejas / nave climatizadas (m2)</t>
  </si>
  <si>
    <t>Equinos para vida (sin doma)</t>
  </si>
  <si>
    <t>Eriales y pastizales</t>
  </si>
  <si>
    <t>Esparrago verde regadio</t>
  </si>
  <si>
    <t>Esparrago verde secano</t>
  </si>
  <si>
    <t>Flor cortada m2</t>
  </si>
  <si>
    <t>Forraje en verde hidroponico (germinado cebada) bandejas (m2)</t>
  </si>
  <si>
    <t>Gallina campera</t>
  </si>
  <si>
    <t>Gallina ponedora</t>
  </si>
  <si>
    <t>Gallina ponedora eco rec. manual</t>
  </si>
  <si>
    <t>Gallina producción huevos fértiles</t>
  </si>
  <si>
    <t>Garnacha tintorera</t>
  </si>
  <si>
    <t>Granjas cineg. (mamif. menores)</t>
  </si>
  <si>
    <t>Granjas cineg. (perdices ciclo completo)</t>
  </si>
  <si>
    <t>Granjas cineg. aves</t>
  </si>
  <si>
    <t>Helicicultura - extensivo (engorde final) - m2</t>
  </si>
  <si>
    <t>m2</t>
  </si>
  <si>
    <t>Helicicultura - intensivo (nave) - m2</t>
  </si>
  <si>
    <t>Higuera hidroponico invernadero</t>
  </si>
  <si>
    <t>Higuera regadío</t>
  </si>
  <si>
    <t>Higuera secano</t>
  </si>
  <si>
    <t>Insectos para pienso - m2</t>
  </si>
  <si>
    <t>Jabalies</t>
  </si>
  <si>
    <t>Leguminosa consumo humano secano</t>
  </si>
  <si>
    <t>Liebres para repoblacion de cotos</t>
  </si>
  <si>
    <t>Lino textil</t>
  </si>
  <si>
    <t>Maiz forrajero</t>
  </si>
  <si>
    <t xml:space="preserve">Maiz grano regadio </t>
  </si>
  <si>
    <t>Melissa officinalis l. (ecológico)</t>
  </si>
  <si>
    <t>Melocotonero</t>
  </si>
  <si>
    <t>Melon</t>
  </si>
  <si>
    <t>Mimbrera regadío</t>
  </si>
  <si>
    <t>Mimbrera secano</t>
  </si>
  <si>
    <t>Nogales</t>
  </si>
  <si>
    <t>Ovino de carne</t>
  </si>
  <si>
    <t>Ovino de leche</t>
  </si>
  <si>
    <t>Ovino de leche razas especializadas</t>
  </si>
  <si>
    <t xml:space="preserve">Patata </t>
  </si>
  <si>
    <t>Pavos en integracion</t>
  </si>
  <si>
    <t>Pistacho regadío</t>
  </si>
  <si>
    <t>Pistacho secano</t>
  </si>
  <si>
    <t xml:space="preserve">Plantas aromaticas </t>
  </si>
  <si>
    <t>Plantas aromaticas ecológicas</t>
  </si>
  <si>
    <t>Plantones de coniferas m2</t>
  </si>
  <si>
    <t>Pollos de carne</t>
  </si>
  <si>
    <t>Pollos eco carne</t>
  </si>
  <si>
    <t>Porcino cebo transición</t>
  </si>
  <si>
    <t>Porcino extensivo cebo exclusivo</t>
  </si>
  <si>
    <t>Porcino extensivo ciclo cerrado</t>
  </si>
  <si>
    <t>Porcino extensivo produccion de lechones</t>
  </si>
  <si>
    <t>Porcino intensivo cebo exclusivo</t>
  </si>
  <si>
    <t>Porcino intensivo ciclo cerrado</t>
  </si>
  <si>
    <t>Porcino intensivo produccion de lechones</t>
  </si>
  <si>
    <t>Producción de planta de fresa m2</t>
  </si>
  <si>
    <t>Remolacha azucarera</t>
  </si>
  <si>
    <t>Resina metodo pica en corteza</t>
  </si>
  <si>
    <t>Semilleros plantas de hortícolas m2</t>
  </si>
  <si>
    <t>Tabaco</t>
  </si>
  <si>
    <t>Tenebrio molitor</t>
  </si>
  <si>
    <t>Tenebrio molitor a gran escala - m2</t>
  </si>
  <si>
    <t>Trufa</t>
  </si>
  <si>
    <t>Uva de mesa</t>
  </si>
  <si>
    <t>Viña regadio</t>
  </si>
  <si>
    <t>Viña secano</t>
  </si>
  <si>
    <t>Vivero de almendro y olivo m2</t>
  </si>
  <si>
    <t>Vivero pistacho a marco plantación 1m x 0,2m</t>
  </si>
  <si>
    <t>Vivero pistacho: densidad 5000-7000 plantas/ha</t>
  </si>
  <si>
    <t>Viveros de arbustos en contenedor m2</t>
  </si>
  <si>
    <t>Viveros de arbustos en contenedor-ext. m2</t>
  </si>
  <si>
    <t>Viveros de frondosas en extensivo m2</t>
  </si>
  <si>
    <t>Viveros de frondosas m2</t>
  </si>
  <si>
    <t>Viveros de vid (barbados) m2</t>
  </si>
  <si>
    <t>Viveros de vid (injertada) m2</t>
  </si>
  <si>
    <t>Viveros de vivaces y anuales m2</t>
  </si>
  <si>
    <t>Ciudad Real</t>
  </si>
  <si>
    <t>Albacete</t>
  </si>
  <si>
    <t>Abenójar</t>
  </si>
  <si>
    <t>CiudadReal</t>
  </si>
  <si>
    <t>Agudo</t>
  </si>
  <si>
    <t>Cuenca</t>
  </si>
  <si>
    <t>Alamillo</t>
  </si>
  <si>
    <t>Albaladejo</t>
  </si>
  <si>
    <t>Toledo</t>
  </si>
  <si>
    <t>Alcázar de San Juan</t>
  </si>
  <si>
    <t>Alcoba</t>
  </si>
  <si>
    <t>Alcolea de Calatrava</t>
  </si>
  <si>
    <t>Alcubillas</t>
  </si>
  <si>
    <t>Aldea del Rey</t>
  </si>
  <si>
    <t>Alhambra</t>
  </si>
  <si>
    <t>Almadén</t>
  </si>
  <si>
    <t>Almadenejos</t>
  </si>
  <si>
    <t>Almagro</t>
  </si>
  <si>
    <t>Almedina</t>
  </si>
  <si>
    <t>Almodóvar del Campo</t>
  </si>
  <si>
    <t>Almuradiel</t>
  </si>
  <si>
    <t>Anchuras</t>
  </si>
  <si>
    <t>Arenales de San Gregorio</t>
  </si>
  <si>
    <t>Arenas de San Juan</t>
  </si>
  <si>
    <t>Argamasilla de Alba</t>
  </si>
  <si>
    <t>Argamasilla de Calatrava</t>
  </si>
  <si>
    <t>Arroba de los Montes</t>
  </si>
  <si>
    <t>Ballesteros de Calatrava</t>
  </si>
  <si>
    <t>Bolaños de Calatrava</t>
  </si>
  <si>
    <t>Brazatortas</t>
  </si>
  <si>
    <t>Cabezarados</t>
  </si>
  <si>
    <t>Cabezarrubias del Puerto</t>
  </si>
  <si>
    <t>Calzada de Calatrava</t>
  </si>
  <si>
    <t>Campo de Criptana</t>
  </si>
  <si>
    <t>Cañada de Calatrava</t>
  </si>
  <si>
    <t>Caracuel de Calatrava</t>
  </si>
  <si>
    <t>Carrión de Calatrava</t>
  </si>
  <si>
    <t>Carrizosa</t>
  </si>
  <si>
    <t>Castellar de Santiago</t>
  </si>
  <si>
    <t>Chillón</t>
  </si>
  <si>
    <t>Corral de Calatrava</t>
  </si>
  <si>
    <t>Cortijos (Los)</t>
  </si>
  <si>
    <t>Cózar</t>
  </si>
  <si>
    <t>Daimiel</t>
  </si>
  <si>
    <t>Fernán Caballero</t>
  </si>
  <si>
    <t>Fontanarejo</t>
  </si>
  <si>
    <t>Fuencaliente</t>
  </si>
  <si>
    <t>Fuenllana</t>
  </si>
  <si>
    <t>Fuente el Fresno</t>
  </si>
  <si>
    <t>Granátula de Calatrava</t>
  </si>
  <si>
    <t>Guadalmez</t>
  </si>
  <si>
    <t>Herencia</t>
  </si>
  <si>
    <t>Hinojosas de Calatrava</t>
  </si>
  <si>
    <t>Horcajo de los Montes</t>
  </si>
  <si>
    <t>Labores (Las)</t>
  </si>
  <si>
    <t>Llanos del Caudillo</t>
  </si>
  <si>
    <t>Luciana</t>
  </si>
  <si>
    <t>Malagón</t>
  </si>
  <si>
    <t>Manzanares</t>
  </si>
  <si>
    <t>Membrilla</t>
  </si>
  <si>
    <t>Mestanza</t>
  </si>
  <si>
    <t>Miguelturra</t>
  </si>
  <si>
    <t>Montiel</t>
  </si>
  <si>
    <t>Moral de Calatrava</t>
  </si>
  <si>
    <t>Navalpino</t>
  </si>
  <si>
    <t>Navas de Estena</t>
  </si>
  <si>
    <t>Pedro Muñoz</t>
  </si>
  <si>
    <t>Picón</t>
  </si>
  <si>
    <t>Piedrabuena</t>
  </si>
  <si>
    <t>Poblete</t>
  </si>
  <si>
    <t>Porzuna</t>
  </si>
  <si>
    <t>Pozuelo de Calatrava</t>
  </si>
  <si>
    <t>Pozuelos de Calatrava (Los)</t>
  </si>
  <si>
    <t>Puebla de Don Rodrigo</t>
  </si>
  <si>
    <t>Puebla del Príncipe</t>
  </si>
  <si>
    <t>Puerto Lápice</t>
  </si>
  <si>
    <t>Puertollano</t>
  </si>
  <si>
    <t>Retuerta del Bullaque</t>
  </si>
  <si>
    <t>Robledo (El)</t>
  </si>
  <si>
    <t>Ruidera</t>
  </si>
  <si>
    <t>Saceruela</t>
  </si>
  <si>
    <t>San Carlos del Valle</t>
  </si>
  <si>
    <t>San Lorenzo de Calatrava</t>
  </si>
  <si>
    <t>Santa Cruz de los Cáñamos</t>
  </si>
  <si>
    <t>Santa Cruz de Mudela</t>
  </si>
  <si>
    <t>Socuéllamos</t>
  </si>
  <si>
    <t>Solana (La)</t>
  </si>
  <si>
    <t>Solana del Pino</t>
  </si>
  <si>
    <t>Terrinches</t>
  </si>
  <si>
    <t>Tomelloso</t>
  </si>
  <si>
    <t>Torralba de Calatrava</t>
  </si>
  <si>
    <t>Torre de Juan Abad</t>
  </si>
  <si>
    <t>Torrenueva</t>
  </si>
  <si>
    <t>Valdemanco del Esteras</t>
  </si>
  <si>
    <t>Valdepeñas</t>
  </si>
  <si>
    <t>Valenzuela de Calatrava</t>
  </si>
  <si>
    <t>Villahermosa</t>
  </si>
  <si>
    <t>Villamanrique</t>
  </si>
  <si>
    <t>Villamayor de Calatrava</t>
  </si>
  <si>
    <t>Villanueva de la Fuente</t>
  </si>
  <si>
    <t>Villanueva de los Infantes</t>
  </si>
  <si>
    <t>Villanueva de San Carlos</t>
  </si>
  <si>
    <t>Villar del Pozo</t>
  </si>
  <si>
    <t>Villarrubia de los Ojos</t>
  </si>
  <si>
    <t>Villarta de San Juan</t>
  </si>
  <si>
    <t>Viso del Marqués</t>
  </si>
  <si>
    <t>Abia de la Obispalía</t>
  </si>
  <si>
    <t>Acebrón (El)</t>
  </si>
  <si>
    <t>Alarcón</t>
  </si>
  <si>
    <t>Albaladejo del Cuende</t>
  </si>
  <si>
    <t>Albalate de las Nogueras</t>
  </si>
  <si>
    <t>Albendea</t>
  </si>
  <si>
    <t>Alberca de Záncara (La)</t>
  </si>
  <si>
    <t>Alcalá de la Vega</t>
  </si>
  <si>
    <t>Alcantud</t>
  </si>
  <si>
    <t>Alcázar del Rey</t>
  </si>
  <si>
    <t>Alcohujate</t>
  </si>
  <si>
    <t>Alconchel de la Estrella</t>
  </si>
  <si>
    <t>Algarra</t>
  </si>
  <si>
    <t>Aliaguilla</t>
  </si>
  <si>
    <t>Almarcha (La)</t>
  </si>
  <si>
    <t>Almendros</t>
  </si>
  <si>
    <t>Almodóvar del Pinar</t>
  </si>
  <si>
    <t>Almonacid del Marquesado</t>
  </si>
  <si>
    <t>Altarejos</t>
  </si>
  <si>
    <t>Arandilla del Arroyo</t>
  </si>
  <si>
    <t>Arcas del Villar</t>
  </si>
  <si>
    <t>Arcos de la Sierra</t>
  </si>
  <si>
    <t>Arguisuelas</t>
  </si>
  <si>
    <t>Arrancacepas</t>
  </si>
  <si>
    <t>Atalaya del Cañavate</t>
  </si>
  <si>
    <t>Barajas de Melo</t>
  </si>
  <si>
    <t>Barchín del Hoyo</t>
  </si>
  <si>
    <t>Bascuñana de San Pedro</t>
  </si>
  <si>
    <t>Beamud</t>
  </si>
  <si>
    <t>Belinchón</t>
  </si>
  <si>
    <t>Belmonte</t>
  </si>
  <si>
    <t>Belmontejo</t>
  </si>
  <si>
    <t>Beteta</t>
  </si>
  <si>
    <t>Boniches</t>
  </si>
  <si>
    <t>Buciegas</t>
  </si>
  <si>
    <t>Buenache de Alarcón</t>
  </si>
  <si>
    <t>Buenache de la Sierra</t>
  </si>
  <si>
    <t>Buendía</t>
  </si>
  <si>
    <t>Campillo de Altobuey</t>
  </si>
  <si>
    <t>Campillos-Paravientos</t>
  </si>
  <si>
    <t>Campillos-Sierra</t>
  </si>
  <si>
    <t>Campos del Paraíso</t>
  </si>
  <si>
    <t>Canalejas del Arroyo</t>
  </si>
  <si>
    <t>Cañada del Hoyo</t>
  </si>
  <si>
    <t>Cañada Juncosa</t>
  </si>
  <si>
    <t>Cañamares</t>
  </si>
  <si>
    <t>Cañavate (El)</t>
  </si>
  <si>
    <t>Cañaveras</t>
  </si>
  <si>
    <t>Cañaveruelas</t>
  </si>
  <si>
    <t>Cañete</t>
  </si>
  <si>
    <t>Cañizares</t>
  </si>
  <si>
    <t>Carboneras de Guadazaón</t>
  </si>
  <si>
    <t>Cardenete</t>
  </si>
  <si>
    <t>Carrascosa</t>
  </si>
  <si>
    <t>Carrascosa de Haro</t>
  </si>
  <si>
    <t>Casas de Benítez</t>
  </si>
  <si>
    <t>Casas de Fernando Alonso</t>
  </si>
  <si>
    <t>Casas de Garcimolina</t>
  </si>
  <si>
    <t>Casas de Guijarro</t>
  </si>
  <si>
    <t>Casas de Haro</t>
  </si>
  <si>
    <t>Casas de los Pinos</t>
  </si>
  <si>
    <t>Casasimarro</t>
  </si>
  <si>
    <t>Castejón</t>
  </si>
  <si>
    <t>Castillejo de Iniesta</t>
  </si>
  <si>
    <t>Castillejo-Sierra</t>
  </si>
  <si>
    <t>Castillo de Garcimuñoz</t>
  </si>
  <si>
    <t>Castillo-Albaráñez</t>
  </si>
  <si>
    <t>Cervera del Llano</t>
  </si>
  <si>
    <t>Chillarón de Cuenca</t>
  </si>
  <si>
    <t>Chumillas</t>
  </si>
  <si>
    <t>Cierva (La)</t>
  </si>
  <si>
    <t>Cueva del Hierro</t>
  </si>
  <si>
    <t>Enguídanos</t>
  </si>
  <si>
    <t>Fresneda de Altarejos</t>
  </si>
  <si>
    <t>Fresneda de la Sierra</t>
  </si>
  <si>
    <t>Frontera (La)</t>
  </si>
  <si>
    <t>Fuente de Pedro Naharro</t>
  </si>
  <si>
    <t>Fuentelespino de Haro</t>
  </si>
  <si>
    <t>Fuentelespino de Moya</t>
  </si>
  <si>
    <t>Fuentenava de Jábaga</t>
  </si>
  <si>
    <t>Fuentes</t>
  </si>
  <si>
    <t>Fuertescusa</t>
  </si>
  <si>
    <t>Gabaldón</t>
  </si>
  <si>
    <t>Garaballa</t>
  </si>
  <si>
    <t>Gascueña</t>
  </si>
  <si>
    <t>Graja de Campalbo</t>
  </si>
  <si>
    <t>Graja de Iniesta</t>
  </si>
  <si>
    <t>Henarejos</t>
  </si>
  <si>
    <t>Herrumblar (El)</t>
  </si>
  <si>
    <t>Hinojosa (La)</t>
  </si>
  <si>
    <t>Hinojosos (Los)</t>
  </si>
  <si>
    <t>Hito (El)</t>
  </si>
  <si>
    <t>Honrubia</t>
  </si>
  <si>
    <t>Hontanaya</t>
  </si>
  <si>
    <t>Hontecillas</t>
  </si>
  <si>
    <t>Horcajo de Santiago</t>
  </si>
  <si>
    <t>Huélamo</t>
  </si>
  <si>
    <t>Huelves</t>
  </si>
  <si>
    <t>Huérguina</t>
  </si>
  <si>
    <t>Huerta de la Obispalía</t>
  </si>
  <si>
    <t>Huerta del Marquesado</t>
  </si>
  <si>
    <t>Huete</t>
  </si>
  <si>
    <t>Iniesta</t>
  </si>
  <si>
    <t>Laguna del Marquesado</t>
  </si>
  <si>
    <t>Lagunaseca</t>
  </si>
  <si>
    <t>Landete</t>
  </si>
  <si>
    <t>Ledaña</t>
  </si>
  <si>
    <t>Leganiel</t>
  </si>
  <si>
    <t>Majadas (Las)</t>
  </si>
  <si>
    <t>Mariana</t>
  </si>
  <si>
    <t>Masegosa</t>
  </si>
  <si>
    <t>Mesas (Las)</t>
  </si>
  <si>
    <t>Minglanilla</t>
  </si>
  <si>
    <t>Mira</t>
  </si>
  <si>
    <t>Monreal del Llano</t>
  </si>
  <si>
    <t>Montalbanejo</t>
  </si>
  <si>
    <t>Montalbo</t>
  </si>
  <si>
    <t>Monteagudo de las Salinas</t>
  </si>
  <si>
    <t>Mota de Altarejos</t>
  </si>
  <si>
    <t>Mota del Cuervo</t>
  </si>
  <si>
    <t>Motilla del Palancar</t>
  </si>
  <si>
    <t>Moya</t>
  </si>
  <si>
    <t>Narboneta</t>
  </si>
  <si>
    <t>Olivares de Júcar</t>
  </si>
  <si>
    <t>Olmeda de la Cuesta</t>
  </si>
  <si>
    <t>Olmeda del Rey</t>
  </si>
  <si>
    <t>Olmedilla de Alarcón</t>
  </si>
  <si>
    <t>Olmedilla de Eliz</t>
  </si>
  <si>
    <t>Osa de la Vega</t>
  </si>
  <si>
    <t>Pajarón</t>
  </si>
  <si>
    <t>Pajaroncillo</t>
  </si>
  <si>
    <t>Palomares del Campo</t>
  </si>
  <si>
    <t>Palomera</t>
  </si>
  <si>
    <t>Paracuellos</t>
  </si>
  <si>
    <t>Paredes</t>
  </si>
  <si>
    <t>Parra de las Vegas (La)</t>
  </si>
  <si>
    <t>Pedernoso (El)</t>
  </si>
  <si>
    <t>Pedroñeras (Las)</t>
  </si>
  <si>
    <t>Peral (El)</t>
  </si>
  <si>
    <t>Peraleja (La)</t>
  </si>
  <si>
    <t>Pesquera (La)</t>
  </si>
  <si>
    <t>Picazo (El)</t>
  </si>
  <si>
    <t>Pinarejo</t>
  </si>
  <si>
    <t>Pineda de Gigüela</t>
  </si>
  <si>
    <t>Piqueras del Castillo</t>
  </si>
  <si>
    <t>Portalrubio de Guadamejud</t>
  </si>
  <si>
    <t>Portilla</t>
  </si>
  <si>
    <t>Poyatos</t>
  </si>
  <si>
    <t>Pozoamargo</t>
  </si>
  <si>
    <t>Pozorrubielos de la Mancha</t>
  </si>
  <si>
    <t>Pozorrubio</t>
  </si>
  <si>
    <t>Pozuelo (El)</t>
  </si>
  <si>
    <t>Priego</t>
  </si>
  <si>
    <t>Provencio (El)</t>
  </si>
  <si>
    <t>Puebla de Almenara</t>
  </si>
  <si>
    <t>Puebla de Don Francisco</t>
  </si>
  <si>
    <t>Puebla del Salvador</t>
  </si>
  <si>
    <t>Quintanar del Rey</t>
  </si>
  <si>
    <t>Rada de Haro</t>
  </si>
  <si>
    <t>Reíllo</t>
  </si>
  <si>
    <t>Rozalén del Monte</t>
  </si>
  <si>
    <t>Saceda-Trasierra</t>
  </si>
  <si>
    <t>Saelices</t>
  </si>
  <si>
    <t>Salinas del Manzano</t>
  </si>
  <si>
    <t>Salmeroncillos</t>
  </si>
  <si>
    <t>Salvacañete</t>
  </si>
  <si>
    <t>San Clemente</t>
  </si>
  <si>
    <t>San Lorenzo de la Parrilla</t>
  </si>
  <si>
    <t>San Martín de Boniches</t>
  </si>
  <si>
    <t>San Pedro Palmiches</t>
  </si>
  <si>
    <t>Santa Cruz de Moya</t>
  </si>
  <si>
    <t>Santa María de los Llanos</t>
  </si>
  <si>
    <t>Santa María del Campo Rus</t>
  </si>
  <si>
    <t>Santa María del Val</t>
  </si>
  <si>
    <t>Sisante</t>
  </si>
  <si>
    <t>Solera de Gabaldón</t>
  </si>
  <si>
    <t>Sotorribas</t>
  </si>
  <si>
    <t>Talayuelas</t>
  </si>
  <si>
    <t>Tarancón</t>
  </si>
  <si>
    <t>Tébar</t>
  </si>
  <si>
    <t>Tejadillos</t>
  </si>
  <si>
    <t>Tinajas</t>
  </si>
  <si>
    <t>Torralba</t>
  </si>
  <si>
    <t>Torrejoncillo del Rey</t>
  </si>
  <si>
    <t>Torrubia del Campo</t>
  </si>
  <si>
    <t>Torrubia del Castillo</t>
  </si>
  <si>
    <t>Tragacete</t>
  </si>
  <si>
    <t>Tresjuncos</t>
  </si>
  <si>
    <t>Tribaldos</t>
  </si>
  <si>
    <t>Uclés</t>
  </si>
  <si>
    <t>Uña</t>
  </si>
  <si>
    <t>Valdecolmenas (Los)</t>
  </si>
  <si>
    <t>Valdemeca</t>
  </si>
  <si>
    <t>Valdemorillo de la Sierra</t>
  </si>
  <si>
    <t>Valdemoro-Sierra</t>
  </si>
  <si>
    <t>Valdeolivas</t>
  </si>
  <si>
    <t>Valdetórtola</t>
  </si>
  <si>
    <t>Valeras (Las)</t>
  </si>
  <si>
    <t>Valhermoso de la Fuente</t>
  </si>
  <si>
    <t>Valsalobre</t>
  </si>
  <si>
    <t>Valverde de Júcar</t>
  </si>
  <si>
    <t>Valverdejo</t>
  </si>
  <si>
    <t>Vara de Rey</t>
  </si>
  <si>
    <t>Vega del Codorno</t>
  </si>
  <si>
    <t>Vellisca</t>
  </si>
  <si>
    <t>Villaconejos de Trabaque</t>
  </si>
  <si>
    <t>Villaescusa de Haro</t>
  </si>
  <si>
    <t>Villagarcía del Llano</t>
  </si>
  <si>
    <t>Villalba de la Sierra</t>
  </si>
  <si>
    <t>Villalba del Rey</t>
  </si>
  <si>
    <t>Villalgordo del Marquesado</t>
  </si>
  <si>
    <t>Villalpardo</t>
  </si>
  <si>
    <t>Villamayor de Santiago</t>
  </si>
  <si>
    <t>Villanueva de Guadamejud</t>
  </si>
  <si>
    <t>Villanueva de la Jara</t>
  </si>
  <si>
    <t>Villar de Cañas</t>
  </si>
  <si>
    <t>Villar de Domingo García</t>
  </si>
  <si>
    <t>Villar de la Encina</t>
  </si>
  <si>
    <t>Villar de Olalla</t>
  </si>
  <si>
    <t>Villar del Humo</t>
  </si>
  <si>
    <t>Villar del Infantado</t>
  </si>
  <si>
    <t>Villar y Velasco</t>
  </si>
  <si>
    <t>Villarejo de Fuentes</t>
  </si>
  <si>
    <t>Villarejo de la Peñuela</t>
  </si>
  <si>
    <t>Villarejo-Periesteban</t>
  </si>
  <si>
    <t>Villares del Saz</t>
  </si>
  <si>
    <t>Villarrubio</t>
  </si>
  <si>
    <t>Villarta</t>
  </si>
  <si>
    <t>Villas de la Ventosa</t>
  </si>
  <si>
    <t>Villaverde y Pasaconsol</t>
  </si>
  <si>
    <t>Víllora</t>
  </si>
  <si>
    <t>Vindel</t>
  </si>
  <si>
    <t>Yémeda</t>
  </si>
  <si>
    <t>Zafra de Záncara</t>
  </si>
  <si>
    <t>Zafrilla</t>
  </si>
  <si>
    <t>Zarza de Tajo</t>
  </si>
  <si>
    <t>Zarzuela</t>
  </si>
  <si>
    <t>Abánades</t>
  </si>
  <si>
    <t>Ablanque</t>
  </si>
  <si>
    <t>Adobes</t>
  </si>
  <si>
    <t>Alaminos</t>
  </si>
  <si>
    <t>Alarilla</t>
  </si>
  <si>
    <t>Albalate de Zorita</t>
  </si>
  <si>
    <t>Albares</t>
  </si>
  <si>
    <t>Albendiego</t>
  </si>
  <si>
    <t>Alcocer</t>
  </si>
  <si>
    <t>Alcolea de las Peñas</t>
  </si>
  <si>
    <t>Alcolea del Pinar</t>
  </si>
  <si>
    <t>Alcoroches</t>
  </si>
  <si>
    <t>Aldeanueva de Guadalajara</t>
  </si>
  <si>
    <t>Algar de Mesa</t>
  </si>
  <si>
    <t>Algora</t>
  </si>
  <si>
    <t>Alhóndiga</t>
  </si>
  <si>
    <t>Alique</t>
  </si>
  <si>
    <t>Almadrones</t>
  </si>
  <si>
    <t>Almoguera</t>
  </si>
  <si>
    <t>Almonacid de Zorita</t>
  </si>
  <si>
    <t>Alocén</t>
  </si>
  <si>
    <t>Alovera</t>
  </si>
  <si>
    <t>Alustante</t>
  </si>
  <si>
    <t>Angón</t>
  </si>
  <si>
    <t>Anguita</t>
  </si>
  <si>
    <t>Anquela del Ducado</t>
  </si>
  <si>
    <t>Anquela del Pedregal</t>
  </si>
  <si>
    <t>Aranzueque</t>
  </si>
  <si>
    <t>Arbancón</t>
  </si>
  <si>
    <t>Arbeteta</t>
  </si>
  <si>
    <t>Argecilla</t>
  </si>
  <si>
    <t>Armallones</t>
  </si>
  <si>
    <t>Armuña de Tajuña</t>
  </si>
  <si>
    <t>Arroyo de las Fraguas</t>
  </si>
  <si>
    <t>Atanzón</t>
  </si>
  <si>
    <t>Atienza</t>
  </si>
  <si>
    <t>Auñón</t>
  </si>
  <si>
    <t>Azuqueca de Henares</t>
  </si>
  <si>
    <t>Baides</t>
  </si>
  <si>
    <t>Baños de Tajo</t>
  </si>
  <si>
    <t>Bañuelos</t>
  </si>
  <si>
    <t>Barriopedro</t>
  </si>
  <si>
    <t>Berninches</t>
  </si>
  <si>
    <t>Bodera (La)</t>
  </si>
  <si>
    <t>Brihuega</t>
  </si>
  <si>
    <t>Budia</t>
  </si>
  <si>
    <t>Bujalaro</t>
  </si>
  <si>
    <t>Bustares</t>
  </si>
  <si>
    <t>Cabanillas del Campo</t>
  </si>
  <si>
    <t>Campillo de Dueñas</t>
  </si>
  <si>
    <t>Campillo de Ranas</t>
  </si>
  <si>
    <t>Campisábalos</t>
  </si>
  <si>
    <t>Canredondo</t>
  </si>
  <si>
    <t>Cantalojas</t>
  </si>
  <si>
    <t>Cañizar</t>
  </si>
  <si>
    <t>Cardoso de la Sierra (El)</t>
  </si>
  <si>
    <t>Casa de Uceda</t>
  </si>
  <si>
    <t>Casar (El)</t>
  </si>
  <si>
    <t>Casas de San Galindo</t>
  </si>
  <si>
    <t>Caspueñas</t>
  </si>
  <si>
    <t>Castejón de Henares</t>
  </si>
  <si>
    <t>Castellar de la Muela</t>
  </si>
  <si>
    <t>Castilforte</t>
  </si>
  <si>
    <t>Castilnuevo</t>
  </si>
  <si>
    <t>Cendejas de Enmedio</t>
  </si>
  <si>
    <t>Cendejas de la Torre</t>
  </si>
  <si>
    <t>Centenera</t>
  </si>
  <si>
    <t>Checa</t>
  </si>
  <si>
    <t>Chequilla</t>
  </si>
  <si>
    <t>Chillarón del Rey</t>
  </si>
  <si>
    <t>Chiloeches</t>
  </si>
  <si>
    <t>Cifuentes</t>
  </si>
  <si>
    <t>Cincovillas</t>
  </si>
  <si>
    <t>Ciruelas</t>
  </si>
  <si>
    <t>Ciruelos del Pinar</t>
  </si>
  <si>
    <t>Cobeta</t>
  </si>
  <si>
    <t>Cogollor</t>
  </si>
  <si>
    <t>Cogolludo</t>
  </si>
  <si>
    <t>Condemios de Abajo</t>
  </si>
  <si>
    <t>Condemios de Arriba</t>
  </si>
  <si>
    <t>Congostrina</t>
  </si>
  <si>
    <t>Copernal</t>
  </si>
  <si>
    <t>Corduente</t>
  </si>
  <si>
    <t>Cubillo de Uceda (El)</t>
  </si>
  <si>
    <t>Driebes</t>
  </si>
  <si>
    <t>Durón</t>
  </si>
  <si>
    <t>Embid</t>
  </si>
  <si>
    <t>Escamilla</t>
  </si>
  <si>
    <t>Escariche</t>
  </si>
  <si>
    <t>Escopete</t>
  </si>
  <si>
    <t>Espinosa de Henares</t>
  </si>
  <si>
    <t>Esplegares</t>
  </si>
  <si>
    <t>Establés</t>
  </si>
  <si>
    <t>Estriégana</t>
  </si>
  <si>
    <t>Fontanar</t>
  </si>
  <si>
    <t>Fuembellida</t>
  </si>
  <si>
    <t>Fuencemillán</t>
  </si>
  <si>
    <t>Fuentelahiguera de Albatages</t>
  </si>
  <si>
    <t>Fuentelencina</t>
  </si>
  <si>
    <t>Fuentelsaz</t>
  </si>
  <si>
    <t>Fuentelviejo</t>
  </si>
  <si>
    <t>Fuentenovilla</t>
  </si>
  <si>
    <t>Gajanejos</t>
  </si>
  <si>
    <t>Galápagos</t>
  </si>
  <si>
    <t>Galve de Sorbe</t>
  </si>
  <si>
    <t>Gascueña de Bornova</t>
  </si>
  <si>
    <t>Henche</t>
  </si>
  <si>
    <t>Heras de Ayuso</t>
  </si>
  <si>
    <t>Herrería</t>
  </si>
  <si>
    <t>Hiendelaencina</t>
  </si>
  <si>
    <t>Hijes</t>
  </si>
  <si>
    <t>Hita</t>
  </si>
  <si>
    <t>Hombrados</t>
  </si>
  <si>
    <t>Hontoba</t>
  </si>
  <si>
    <t>Horche</t>
  </si>
  <si>
    <t>Hortezuela de Océn</t>
  </si>
  <si>
    <t>Huerce (La)</t>
  </si>
  <si>
    <t>Huérmeces del Cerro</t>
  </si>
  <si>
    <t>Huertahernando</t>
  </si>
  <si>
    <t>Hueva</t>
  </si>
  <si>
    <t>Humanes</t>
  </si>
  <si>
    <t>Illana</t>
  </si>
  <si>
    <t>Iniéstola</t>
  </si>
  <si>
    <t>Inviernas (Las)</t>
  </si>
  <si>
    <t>Irueste</t>
  </si>
  <si>
    <t>Jadraque</t>
  </si>
  <si>
    <t>Jirueque</t>
  </si>
  <si>
    <t>Ledanca</t>
  </si>
  <si>
    <t>Loranca de Tajuña</t>
  </si>
  <si>
    <t>Lupiana</t>
  </si>
  <si>
    <t>Luzaga</t>
  </si>
  <si>
    <t>Luzón</t>
  </si>
  <si>
    <t>Majaelrayo</t>
  </si>
  <si>
    <t>Málaga del Fresno</t>
  </si>
  <si>
    <t>Malaguilla</t>
  </si>
  <si>
    <t>Mandayona</t>
  </si>
  <si>
    <t>Mantiel</t>
  </si>
  <si>
    <t>Maranchón</t>
  </si>
  <si>
    <t>Marchamalo</t>
  </si>
  <si>
    <t>Masegoso de Tajuña</t>
  </si>
  <si>
    <t>Matarrubia</t>
  </si>
  <si>
    <t>Matillas</t>
  </si>
  <si>
    <t>Mazarete</t>
  </si>
  <si>
    <t>Mazuecos</t>
  </si>
  <si>
    <t>Medranda</t>
  </si>
  <si>
    <t>Megina</t>
  </si>
  <si>
    <t>Membrillera</t>
  </si>
  <si>
    <t>Miedes de Atienza</t>
  </si>
  <si>
    <t>Mierla (La)</t>
  </si>
  <si>
    <t>Millana</t>
  </si>
  <si>
    <t>Milmarcos</t>
  </si>
  <si>
    <t>Miñosa (La)</t>
  </si>
  <si>
    <t>Mirabueno</t>
  </si>
  <si>
    <t>Miralrío</t>
  </si>
  <si>
    <t>Mochales</t>
  </si>
  <si>
    <t>Mohernando</t>
  </si>
  <si>
    <t>Molina de Aragón</t>
  </si>
  <si>
    <t>Monasterio</t>
  </si>
  <si>
    <t>Mondéjar</t>
  </si>
  <si>
    <t>Montarrón</t>
  </si>
  <si>
    <t>Moratilla de los Meleros</t>
  </si>
  <si>
    <t>Morenilla</t>
  </si>
  <si>
    <t>Muduex</t>
  </si>
  <si>
    <t>Navas de Jadraque (Las)</t>
  </si>
  <si>
    <t>Negredo</t>
  </si>
  <si>
    <t>Ocentejo</t>
  </si>
  <si>
    <t>Olivar (El)</t>
  </si>
  <si>
    <t>Olmeda de Cobeta</t>
  </si>
  <si>
    <t>Olmeda de Jadraque (La)</t>
  </si>
  <si>
    <t>Ordial (El)</t>
  </si>
  <si>
    <t>Orea</t>
  </si>
  <si>
    <t>Pálmaces de Jadraque</t>
  </si>
  <si>
    <t>Pardos</t>
  </si>
  <si>
    <t>Paredes de Sigüenza</t>
  </si>
  <si>
    <t>Pareja</t>
  </si>
  <si>
    <t>Pastrana</t>
  </si>
  <si>
    <t>Pedregal (El)</t>
  </si>
  <si>
    <t>Peñalén</t>
  </si>
  <si>
    <t>Peñalver</t>
  </si>
  <si>
    <t>Peralejos de las Truchas</t>
  </si>
  <si>
    <t>Peralveche</t>
  </si>
  <si>
    <t>Pinilla de Jadraque</t>
  </si>
  <si>
    <t>Pinilla de Molina</t>
  </si>
  <si>
    <t>Pioz</t>
  </si>
  <si>
    <t>Piqueras</t>
  </si>
  <si>
    <t>Pobo de Dueñas (El)</t>
  </si>
  <si>
    <t>Poveda de la Sierra</t>
  </si>
  <si>
    <t>Pozo de Almoguera</t>
  </si>
  <si>
    <t>Pozo de Guadalajara</t>
  </si>
  <si>
    <t>Prádena de Atienza</t>
  </si>
  <si>
    <t>Prados Redondos</t>
  </si>
  <si>
    <t>Puebla de Beleña</t>
  </si>
  <si>
    <t>Puebla de Valles</t>
  </si>
  <si>
    <t>Quer</t>
  </si>
  <si>
    <t>Rebollosa de Jadraque</t>
  </si>
  <si>
    <t>Recuenco (El)</t>
  </si>
  <si>
    <t>Renera</t>
  </si>
  <si>
    <t>Retiendas</t>
  </si>
  <si>
    <t>Riba de Saelices</t>
  </si>
  <si>
    <t>Rillo de Gallo</t>
  </si>
  <si>
    <t>Riofrío del Llano</t>
  </si>
  <si>
    <t>Robledillo de Mohernando</t>
  </si>
  <si>
    <t>Robledo de Corpes</t>
  </si>
  <si>
    <t>Romanillos de Atienza</t>
  </si>
  <si>
    <t>Romanones</t>
  </si>
  <si>
    <t>Rueda de la Sierra</t>
  </si>
  <si>
    <t>Sacecorbo</t>
  </si>
  <si>
    <t>Sacedón</t>
  </si>
  <si>
    <t>Saelices de la Sal</t>
  </si>
  <si>
    <t>Salmerón</t>
  </si>
  <si>
    <t>San Andrés del Congosto</t>
  </si>
  <si>
    <t>San Andrés del Rey</t>
  </si>
  <si>
    <t>Santiuste</t>
  </si>
  <si>
    <t>Saúca</t>
  </si>
  <si>
    <t>Sayatón</t>
  </si>
  <si>
    <t>Selas</t>
  </si>
  <si>
    <t>Semillas</t>
  </si>
  <si>
    <t>Setiles</t>
  </si>
  <si>
    <t>Sienes</t>
  </si>
  <si>
    <t>Sigüenza</t>
  </si>
  <si>
    <t>Solanillos del Extremo</t>
  </si>
  <si>
    <t>Somolinos</t>
  </si>
  <si>
    <t>Sotillo (El)</t>
  </si>
  <si>
    <t>Sotodosos</t>
  </si>
  <si>
    <t>Tamajón</t>
  </si>
  <si>
    <t>Taragudo</t>
  </si>
  <si>
    <t>Taravilla</t>
  </si>
  <si>
    <t>Tartanedo</t>
  </si>
  <si>
    <t>Tendilla</t>
  </si>
  <si>
    <t>Terzaga</t>
  </si>
  <si>
    <t>Tierzo</t>
  </si>
  <si>
    <t>Toba (La)</t>
  </si>
  <si>
    <t>Tordellego</t>
  </si>
  <si>
    <t>Tordelrábano</t>
  </si>
  <si>
    <t>Tordesilos</t>
  </si>
  <si>
    <t>Torija</t>
  </si>
  <si>
    <t>Torre del Burgo</t>
  </si>
  <si>
    <t>Torrecuadrada de Molina</t>
  </si>
  <si>
    <t>Torrecuadradilla</t>
  </si>
  <si>
    <t>Torrejón del Rey</t>
  </si>
  <si>
    <t>Torremocha de Jadraque</t>
  </si>
  <si>
    <t>Torremocha del Campo</t>
  </si>
  <si>
    <t>Torremocha del Pinar</t>
  </si>
  <si>
    <t>Torremochuela</t>
  </si>
  <si>
    <t>Torrubia</t>
  </si>
  <si>
    <t>Tórtola de Henares</t>
  </si>
  <si>
    <t>Tortuera</t>
  </si>
  <si>
    <t>Tortuero</t>
  </si>
  <si>
    <t>Traíd</t>
  </si>
  <si>
    <t>Trijueque</t>
  </si>
  <si>
    <t>Trillo</t>
  </si>
  <si>
    <t>Uceda</t>
  </si>
  <si>
    <t>Ujados</t>
  </si>
  <si>
    <t>Utande</t>
  </si>
  <si>
    <t>Valdarachas</t>
  </si>
  <si>
    <t>Valdearenas</t>
  </si>
  <si>
    <t>Valdeavellano</t>
  </si>
  <si>
    <t>Valdeaveruelo</t>
  </si>
  <si>
    <t>Valdeconcha</t>
  </si>
  <si>
    <t>Valdegrudas</t>
  </si>
  <si>
    <t>Valdelcubo</t>
  </si>
  <si>
    <t>Valdenuño Fernández</t>
  </si>
  <si>
    <t>Valdepeñas de la Sierra</t>
  </si>
  <si>
    <t>Valderrebollo</t>
  </si>
  <si>
    <t>Valdesotos</t>
  </si>
  <si>
    <t>Valfermoso de Tajuña</t>
  </si>
  <si>
    <t>Valhermoso</t>
  </si>
  <si>
    <t>Valtablado del Río</t>
  </si>
  <si>
    <t>Valverde de los Arroyos</t>
  </si>
  <si>
    <t>Viana de Jadraque</t>
  </si>
  <si>
    <t>Villanueva de Alcorón</t>
  </si>
  <si>
    <t>Villanueva de Argecilla</t>
  </si>
  <si>
    <t>Villanueva de la Torre</t>
  </si>
  <si>
    <t>Villares de Jadraque</t>
  </si>
  <si>
    <t>Villaseca de Henares</t>
  </si>
  <si>
    <t>Villaseca de Uceda</t>
  </si>
  <si>
    <t>Villel de Mesa</t>
  </si>
  <si>
    <t>Viñuelas</t>
  </si>
  <si>
    <t>Yebes</t>
  </si>
  <si>
    <t>Yebra</t>
  </si>
  <si>
    <t>Yélamos de Abajo</t>
  </si>
  <si>
    <t>Yélamos de Arriba</t>
  </si>
  <si>
    <t>Yunquera de Henares</t>
  </si>
  <si>
    <t>Yunta (La)</t>
  </si>
  <si>
    <t>Zaorejas</t>
  </si>
  <si>
    <t>Zarzuela de Jadraque</t>
  </si>
  <si>
    <t>Zorita de los Canes</t>
  </si>
  <si>
    <t>Ajofrín</t>
  </si>
  <si>
    <t>Alameda de la Sagra</t>
  </si>
  <si>
    <t>Albarreal de Tajo</t>
  </si>
  <si>
    <t>Alcabón</t>
  </si>
  <si>
    <t>Alcañizo</t>
  </si>
  <si>
    <t>Alcaudete de la Jara</t>
  </si>
  <si>
    <t>Alcolea de Tajo</t>
  </si>
  <si>
    <t>Aldea en Cabo</t>
  </si>
  <si>
    <t>Aldeanueva de Barbarroya</t>
  </si>
  <si>
    <t>Aldeanueva de San Bartolomé</t>
  </si>
  <si>
    <t>Almendral de la Cañada</t>
  </si>
  <si>
    <t>Almonacid de Toledo</t>
  </si>
  <si>
    <t>Almorox</t>
  </si>
  <si>
    <t>Añover de Tajo</t>
  </si>
  <si>
    <t>Arcicóllar</t>
  </si>
  <si>
    <t>Argés</t>
  </si>
  <si>
    <t>Azután</t>
  </si>
  <si>
    <t>Barcience</t>
  </si>
  <si>
    <t>Bargas</t>
  </si>
  <si>
    <t>Belvís de la Jara</t>
  </si>
  <si>
    <t>Borox</t>
  </si>
  <si>
    <t>Buenaventura</t>
  </si>
  <si>
    <t>Burguillos de Toledo</t>
  </si>
  <si>
    <t>Burujón</t>
  </si>
  <si>
    <t>Cabañas de la Sagra</t>
  </si>
  <si>
    <t>Cabañas de Yepes</t>
  </si>
  <si>
    <t>Cabezamesada</t>
  </si>
  <si>
    <t>Calera y Chozas</t>
  </si>
  <si>
    <t>Caleruela</t>
  </si>
  <si>
    <t>Calzada de Oropesa</t>
  </si>
  <si>
    <t>Camarena</t>
  </si>
  <si>
    <t>Camarenilla</t>
  </si>
  <si>
    <t>Campillo de la Jara (El)</t>
  </si>
  <si>
    <t>Camuñas</t>
  </si>
  <si>
    <t>Cardiel de los Montes</t>
  </si>
  <si>
    <t>Carmena</t>
  </si>
  <si>
    <t>Carpio de Tajo (El)</t>
  </si>
  <si>
    <t>Carranque</t>
  </si>
  <si>
    <t>Carriches</t>
  </si>
  <si>
    <t>Casar de Escalona (El)</t>
  </si>
  <si>
    <t>Casarrubios del Monte</t>
  </si>
  <si>
    <t>Casasbuenas</t>
  </si>
  <si>
    <t>Castillo de Bayuela</t>
  </si>
  <si>
    <t>Cazalegas</t>
  </si>
  <si>
    <t>Cedillo del Condado</t>
  </si>
  <si>
    <t>Cerralbos (Los)</t>
  </si>
  <si>
    <t>Cervera de los Montes</t>
  </si>
  <si>
    <t>Chozas de Canales</t>
  </si>
  <si>
    <t>Chueca</t>
  </si>
  <si>
    <t>Ciruelos</t>
  </si>
  <si>
    <t>Cobeja</t>
  </si>
  <si>
    <t>Cobisa</t>
  </si>
  <si>
    <t>Consuegra</t>
  </si>
  <si>
    <t>Corral de Almaguer</t>
  </si>
  <si>
    <t>Cuerva</t>
  </si>
  <si>
    <t>Domingo Pérez</t>
  </si>
  <si>
    <t>Dosbarrios</t>
  </si>
  <si>
    <t>Erustes</t>
  </si>
  <si>
    <t>Escalona</t>
  </si>
  <si>
    <t>Escalonilla</t>
  </si>
  <si>
    <t>Espinoso del Rey</t>
  </si>
  <si>
    <t>Esquivias</t>
  </si>
  <si>
    <t>Estrella (La)</t>
  </si>
  <si>
    <t>Fuensalida</t>
  </si>
  <si>
    <t>Gálvez</t>
  </si>
  <si>
    <t>Garciotum</t>
  </si>
  <si>
    <t>Gerindote</t>
  </si>
  <si>
    <t>Guadamur</t>
  </si>
  <si>
    <t>Guardia (La)</t>
  </si>
  <si>
    <t>Herencias (Las)</t>
  </si>
  <si>
    <t>Herreruela de Oropesa</t>
  </si>
  <si>
    <t>Hinojosa de San Vicente</t>
  </si>
  <si>
    <t>Hontanar</t>
  </si>
  <si>
    <t>Hormigos</t>
  </si>
  <si>
    <t>Huecas</t>
  </si>
  <si>
    <t>Huerta de Valdecarábanos</t>
  </si>
  <si>
    <t>Iglesuela (La)</t>
  </si>
  <si>
    <t>Illán de Vacas</t>
  </si>
  <si>
    <t>Illescas</t>
  </si>
  <si>
    <t>Lagartera</t>
  </si>
  <si>
    <t>Layos</t>
  </si>
  <si>
    <t>Lillo</t>
  </si>
  <si>
    <t>Lominchar</t>
  </si>
  <si>
    <t>Lucillos</t>
  </si>
  <si>
    <t>Madridejos</t>
  </si>
  <si>
    <t>Magán</t>
  </si>
  <si>
    <t>Malpica de Tajo</t>
  </si>
  <si>
    <t>Manzaneque</t>
  </si>
  <si>
    <t>Maqueda</t>
  </si>
  <si>
    <t>Marjaliza</t>
  </si>
  <si>
    <t>Marrupe</t>
  </si>
  <si>
    <t>Mascaraque</t>
  </si>
  <si>
    <t>Mata (La)</t>
  </si>
  <si>
    <t>Mazarambroz</t>
  </si>
  <si>
    <t>Mejorada</t>
  </si>
  <si>
    <t>Menasalbas</t>
  </si>
  <si>
    <t>Méntrida</t>
  </si>
  <si>
    <t>Mesegar de Tajo</t>
  </si>
  <si>
    <t>Miguel Esteban</t>
  </si>
  <si>
    <t>Mocejón</t>
  </si>
  <si>
    <t>Mohedas de la Jara</t>
  </si>
  <si>
    <t>Montearagón</t>
  </si>
  <si>
    <t>Montesclaros</t>
  </si>
  <si>
    <t>Mora</t>
  </si>
  <si>
    <t>Nambroca</t>
  </si>
  <si>
    <t>Nava de Ricomalillo (La)</t>
  </si>
  <si>
    <t>Navahermosa</t>
  </si>
  <si>
    <t>Navalcán</t>
  </si>
  <si>
    <t>Navalmoralejo</t>
  </si>
  <si>
    <t>Navalmorales (Los)</t>
  </si>
  <si>
    <t>Navalucillos (Los)</t>
  </si>
  <si>
    <t>Navamorcuende</t>
  </si>
  <si>
    <t>Noblejas</t>
  </si>
  <si>
    <t>Noez</t>
  </si>
  <si>
    <t>Nombela</t>
  </si>
  <si>
    <t>Novés</t>
  </si>
  <si>
    <t>Numancia de la Sagra</t>
  </si>
  <si>
    <t>Nuño Gómez</t>
  </si>
  <si>
    <t>Ocaña</t>
  </si>
  <si>
    <t>Olías del Rey</t>
  </si>
  <si>
    <t>Ontígola</t>
  </si>
  <si>
    <t>Orgaz</t>
  </si>
  <si>
    <t>Oropesa</t>
  </si>
  <si>
    <t>Otero</t>
  </si>
  <si>
    <t>Palomeque</t>
  </si>
  <si>
    <t>Pantoja</t>
  </si>
  <si>
    <t>Paredes de Escalona</t>
  </si>
  <si>
    <t>Parrillas</t>
  </si>
  <si>
    <t>Pelahustán</t>
  </si>
  <si>
    <t>Pepino</t>
  </si>
  <si>
    <t>Polán</t>
  </si>
  <si>
    <t>Portillo de Toledo</t>
  </si>
  <si>
    <t>Puebla de Almoradiel (La)</t>
  </si>
  <si>
    <t>Puebla de Montalbán (La)</t>
  </si>
  <si>
    <t>Pueblanueva (La)</t>
  </si>
  <si>
    <t>Puente del Arzobispo (El)</t>
  </si>
  <si>
    <t>Puerto de San Vicente</t>
  </si>
  <si>
    <t>Pulgar</t>
  </si>
  <si>
    <t>Quero</t>
  </si>
  <si>
    <t>Quintanar de la Orden</t>
  </si>
  <si>
    <t>Quismondo</t>
  </si>
  <si>
    <t>Real de San Vicente (El)</t>
  </si>
  <si>
    <t>Recas</t>
  </si>
  <si>
    <t>Retamoso de la Jara</t>
  </si>
  <si>
    <t>Rielves</t>
  </si>
  <si>
    <t>Robledo del Mazo</t>
  </si>
  <si>
    <t>Romeral (El)</t>
  </si>
  <si>
    <t>San Bartolomé de las Abiertas</t>
  </si>
  <si>
    <t>San Martín de Montalbán</t>
  </si>
  <si>
    <t>San Martín de Pusa</t>
  </si>
  <si>
    <t>San Pablo de los Montes</t>
  </si>
  <si>
    <t>San Román de los Montes</t>
  </si>
  <si>
    <t>Santa Ana de Pusa</t>
  </si>
  <si>
    <t>Santa Cruz de la Zarza</t>
  </si>
  <si>
    <t>Santa Cruz del Retamar</t>
  </si>
  <si>
    <t>Santa Olalla</t>
  </si>
  <si>
    <t>Santo Domingo-Caudilla</t>
  </si>
  <si>
    <t>Sartajada</t>
  </si>
  <si>
    <t>Segurilla</t>
  </si>
  <si>
    <t>Seseña</t>
  </si>
  <si>
    <t>Sevilleja de la Jara</t>
  </si>
  <si>
    <t>Sonseca</t>
  </si>
  <si>
    <t>Sotillo de las Palomas</t>
  </si>
  <si>
    <t>Talavera de la Reina</t>
  </si>
  <si>
    <t>Tembleque</t>
  </si>
  <si>
    <t>Toboso (El)</t>
  </si>
  <si>
    <t>Torralba de Oropesa</t>
  </si>
  <si>
    <t>Torre de Esteban Hambrán (La)</t>
  </si>
  <si>
    <t>Torrecilla de la Jara</t>
  </si>
  <si>
    <t>Torrico</t>
  </si>
  <si>
    <t>Torrijos</t>
  </si>
  <si>
    <t>Totanés</t>
  </si>
  <si>
    <t>Turleque</t>
  </si>
  <si>
    <t>Ugena</t>
  </si>
  <si>
    <t>Urda</t>
  </si>
  <si>
    <t>Valdeverdeja</t>
  </si>
  <si>
    <t>Valmojado</t>
  </si>
  <si>
    <t>Velada</t>
  </si>
  <si>
    <t>Ventas con Peña Aguilera (Las)</t>
  </si>
  <si>
    <t>Ventas de Retamosa (Las)</t>
  </si>
  <si>
    <t>Ventas de San Julián (Las)</t>
  </si>
  <si>
    <t>Villa de Don Fadrique (La)</t>
  </si>
  <si>
    <t>Villacañas</t>
  </si>
  <si>
    <t>Villafranca de los Caballeros</t>
  </si>
  <si>
    <t>Villaluenga de la Sagra</t>
  </si>
  <si>
    <t>Villamiel de Toledo</t>
  </si>
  <si>
    <t>Villaminaya</t>
  </si>
  <si>
    <t>Villamuelas</t>
  </si>
  <si>
    <t>Villanueva de Alcardete</t>
  </si>
  <si>
    <t>Villanueva de Bogas</t>
  </si>
  <si>
    <t>Villarejo de Montalbán</t>
  </si>
  <si>
    <t>Villarrubia de Santiago</t>
  </si>
  <si>
    <t>Villaseca de la Sagra</t>
  </si>
  <si>
    <t>Villasequilla</t>
  </si>
  <si>
    <t>Villatobas</t>
  </si>
  <si>
    <t>Viso de San Juan (El)</t>
  </si>
  <si>
    <t>Yébenes (Los)</t>
  </si>
  <si>
    <t>Yeles</t>
  </si>
  <si>
    <t>Yepes</t>
  </si>
  <si>
    <t>Yuncler</t>
  </si>
  <si>
    <t>Yunclillos</t>
  </si>
  <si>
    <t>Abengibre</t>
  </si>
  <si>
    <t>Alatoz</t>
  </si>
  <si>
    <t>Albatana</t>
  </si>
  <si>
    <t>Alborea</t>
  </si>
  <si>
    <t>Alcadozo</t>
  </si>
  <si>
    <t>Alcalá del Júcar</t>
  </si>
  <si>
    <t>Alcaraz</t>
  </si>
  <si>
    <t>Almansa</t>
  </si>
  <si>
    <t>Alpera</t>
  </si>
  <si>
    <t>Ayna</t>
  </si>
  <si>
    <t>Balazote</t>
  </si>
  <si>
    <t>Ballestero (El)</t>
  </si>
  <si>
    <t>Balsa de Ves</t>
  </si>
  <si>
    <t>Barrax</t>
  </si>
  <si>
    <t>Bienservida</t>
  </si>
  <si>
    <t>Bogarra</t>
  </si>
  <si>
    <t>Bonete</t>
  </si>
  <si>
    <t>Bonillo (El)</t>
  </si>
  <si>
    <t>Carcelén</t>
  </si>
  <si>
    <t>Casas de Juan Núñez</t>
  </si>
  <si>
    <t>Casas de Lázaro</t>
  </si>
  <si>
    <t>Casas de Ves</t>
  </si>
  <si>
    <t>Casas-Ibáñez</t>
  </si>
  <si>
    <t>Caudete</t>
  </si>
  <si>
    <t>Cenizate</t>
  </si>
  <si>
    <t>Chinchilla de Monte-Aragón</t>
  </si>
  <si>
    <t>Corral-Rubio</t>
  </si>
  <si>
    <t>Cotillas</t>
  </si>
  <si>
    <t>Elche de la Sierra</t>
  </si>
  <si>
    <t>Férez</t>
  </si>
  <si>
    <t>Fuensanta</t>
  </si>
  <si>
    <t>Fuente-Álamo</t>
  </si>
  <si>
    <t>Fuentealbilla</t>
  </si>
  <si>
    <t>Gineta (La)</t>
  </si>
  <si>
    <t>Golosalvo</t>
  </si>
  <si>
    <t>Hellín</t>
  </si>
  <si>
    <t>Herrera (La)</t>
  </si>
  <si>
    <t>Higueruela</t>
  </si>
  <si>
    <t>Hoya-Gonzalo</t>
  </si>
  <si>
    <t>Jorquera</t>
  </si>
  <si>
    <t>Letur</t>
  </si>
  <si>
    <t>Lezuza</t>
  </si>
  <si>
    <t>Liétor</t>
  </si>
  <si>
    <t>Madrigueras</t>
  </si>
  <si>
    <t>Mahora</t>
  </si>
  <si>
    <t>Masegoso</t>
  </si>
  <si>
    <t>Minaya</t>
  </si>
  <si>
    <t>Molinicos</t>
  </si>
  <si>
    <t>Montalvos</t>
  </si>
  <si>
    <t>Montealegre del Castillo</t>
  </si>
  <si>
    <t>Motilleja</t>
  </si>
  <si>
    <t>Munera</t>
  </si>
  <si>
    <t>Navas de Jorquera</t>
  </si>
  <si>
    <t>Nerpio</t>
  </si>
  <si>
    <t>Ontur</t>
  </si>
  <si>
    <t>Ossa de Montiel</t>
  </si>
  <si>
    <t>Paterna del Madera</t>
  </si>
  <si>
    <t>Peñas de San Pedro</t>
  </si>
  <si>
    <t>Peñascosa</t>
  </si>
  <si>
    <t>Pétrola</t>
  </si>
  <si>
    <t>Povedilla</t>
  </si>
  <si>
    <t>Pozo Cañada</t>
  </si>
  <si>
    <t>Pozohondo</t>
  </si>
  <si>
    <t>Pozo-Lorente</t>
  </si>
  <si>
    <t>Pozuelo</t>
  </si>
  <si>
    <t>Recueja (La)</t>
  </si>
  <si>
    <t>Riópar</t>
  </si>
  <si>
    <t>Robledo</t>
  </si>
  <si>
    <t>Roda (La)</t>
  </si>
  <si>
    <t>Salobre</t>
  </si>
  <si>
    <t>San Pedro</t>
  </si>
  <si>
    <t>Socovos</t>
  </si>
  <si>
    <t>Tarazona de la Mancha</t>
  </si>
  <si>
    <t>Tobarra</t>
  </si>
  <si>
    <t>Valdeganga</t>
  </si>
  <si>
    <t>Vianos</t>
  </si>
  <si>
    <t>Villa de Ves</t>
  </si>
  <si>
    <t>Villalgordo del Júcar</t>
  </si>
  <si>
    <t>Villamalea</t>
  </si>
  <si>
    <t>Villapalacios</t>
  </si>
  <si>
    <t>Villarrobledo</t>
  </si>
  <si>
    <t>Villatoya</t>
  </si>
  <si>
    <t>Villavaliente</t>
  </si>
  <si>
    <t>Villaverde de Guadalimar</t>
  </si>
  <si>
    <t>Viveros</t>
  </si>
  <si>
    <t>Yeste</t>
  </si>
  <si>
    <t>ANEXO 4</t>
  </si>
  <si>
    <t>CRITERIOS PARA ESTABLECER LOS MÓDULOS DE GASTOS FIJOS Y GASTOS VARIABLES</t>
  </si>
  <si>
    <t>Salario de mano de obra fija:</t>
  </si>
  <si>
    <t>€</t>
  </si>
  <si>
    <t xml:space="preserve">Salario de mano de obra eventual: </t>
  </si>
  <si>
    <t>Seguridad Social agraria como autónomo:</t>
  </si>
  <si>
    <t>Seguridad Social agrario asalariado</t>
  </si>
  <si>
    <t>Seguros de explotación:</t>
  </si>
  <si>
    <t xml:space="preserve">Gastos de comercialización y administración: </t>
  </si>
  <si>
    <r>
      <t xml:space="preserve">- </t>
    </r>
    <r>
      <rPr>
        <u/>
        <sz val="11"/>
        <color theme="1"/>
        <rFont val="Times New Roman"/>
        <family val="1"/>
      </rPr>
      <t>Importe total de las rentas</t>
    </r>
    <r>
      <rPr>
        <sz val="11"/>
        <color theme="1"/>
        <rFont val="Times New Roman"/>
        <family val="1"/>
      </rPr>
      <t xml:space="preserve"> (arrendamiento): Para los expedientes de la línea de ayudas acogidas a la creación de empresas por jóvenes agricultores, según lo establecido en los contratos o precontratos de arrendamiento de tierras. Para los expedientes acogidos a la línea de inversiones en explotaciones agrarias, la cuantía del arrendamiento se determinara en función de la renta establecida en los contratos de arrendamiento de tierras que se aporten. De no existir se establecerá un 15% del margen bruto de cultivo de que se trate. </t>
    </r>
  </si>
  <si>
    <r>
      <t xml:space="preserve">- </t>
    </r>
    <r>
      <rPr>
        <u/>
        <sz val="11"/>
        <color theme="1"/>
        <rFont val="Times New Roman"/>
        <family val="1"/>
      </rPr>
      <t>Contribución</t>
    </r>
    <r>
      <rPr>
        <sz val="11"/>
        <color theme="1"/>
        <rFont val="Times New Roman"/>
        <family val="1"/>
      </rPr>
      <t>: Según recibo pago del impuesto.</t>
    </r>
  </si>
  <si>
    <r>
      <t>- Canon de riego</t>
    </r>
    <r>
      <rPr>
        <sz val="11"/>
        <color theme="1"/>
        <rFont val="Times New Roman"/>
        <family val="1"/>
      </rPr>
      <t>: Según recibo.</t>
    </r>
  </si>
  <si>
    <r>
      <t xml:space="preserve">- </t>
    </r>
    <r>
      <rPr>
        <u/>
        <sz val="11"/>
        <color theme="1"/>
        <rFont val="Times New Roman"/>
        <family val="1"/>
      </rPr>
      <t>Gestión de explotación y otros</t>
    </r>
    <r>
      <rPr>
        <sz val="11"/>
        <color theme="1"/>
        <rFont val="Times New Roman"/>
        <family val="1"/>
      </rPr>
      <t>: 100,00 €.</t>
    </r>
  </si>
  <si>
    <r>
      <t xml:space="preserve">- </t>
    </r>
    <r>
      <rPr>
        <u/>
        <sz val="11"/>
        <color theme="1"/>
        <rFont val="Times New Roman"/>
        <family val="1"/>
      </rPr>
      <t>Alquiler de maquinaria</t>
    </r>
    <r>
      <rPr>
        <sz val="11"/>
        <color theme="1"/>
        <rFont val="Times New Roman"/>
        <family val="1"/>
      </rPr>
      <t>: Según facturas.</t>
    </r>
  </si>
  <si>
    <r>
      <t xml:space="preserve">- </t>
    </r>
    <r>
      <rPr>
        <u/>
        <sz val="11"/>
        <color theme="1"/>
        <rFont val="Times New Roman"/>
        <family val="1"/>
      </rPr>
      <t>Carburantes y grasas</t>
    </r>
    <r>
      <rPr>
        <sz val="11"/>
        <color theme="1"/>
        <rFont val="Times New Roman"/>
        <family val="1"/>
      </rPr>
      <t>: 30,00 €/Has en secano y 90,00 €/Has en regadío. La explotación que disponga de cosechadora de cereales, vendimiadora se incrementará 12,00 €/Has en la superficie donde se utilice la máquina.</t>
    </r>
  </si>
  <si>
    <t>euros</t>
  </si>
  <si>
    <r>
      <t xml:space="preserve">- </t>
    </r>
    <r>
      <rPr>
        <u/>
        <sz val="11"/>
        <color theme="1"/>
        <rFont val="Times New Roman"/>
        <family val="1"/>
      </rPr>
      <t>Amortizaciones</t>
    </r>
    <r>
      <rPr>
        <sz val="11"/>
        <color theme="1"/>
        <rFont val="Times New Roman"/>
        <family val="1"/>
      </rPr>
      <t>: Se considera para hacer el cálculo de las amortizaciones un valor residual del 10% que se restara al valor de compra del producto, lo que constituirá la base para calcular la amortización.</t>
    </r>
  </si>
  <si>
    <t>Los años de amortización serán los siguientes:</t>
  </si>
  <si>
    <r>
      <t>-</t>
    </r>
    <r>
      <rPr>
        <sz val="7"/>
        <color theme="1"/>
        <rFont val="Times New Roman"/>
        <family val="1"/>
      </rPr>
      <t xml:space="preserve">          </t>
    </r>
    <r>
      <rPr>
        <sz val="11"/>
        <color theme="1"/>
        <rFont val="Times New Roman"/>
        <family val="1"/>
      </rPr>
      <t>Edificaciones: 30 años.</t>
    </r>
  </si>
  <si>
    <t>años</t>
  </si>
  <si>
    <r>
      <t>-</t>
    </r>
    <r>
      <rPr>
        <sz val="7"/>
        <color theme="1"/>
        <rFont val="Times New Roman"/>
        <family val="1"/>
      </rPr>
      <t xml:space="preserve">          </t>
    </r>
    <r>
      <rPr>
        <sz val="11"/>
        <color theme="1"/>
        <rFont val="Times New Roman"/>
        <family val="1"/>
      </rPr>
      <t>Instalaciones: 15años.</t>
    </r>
  </si>
  <si>
    <r>
      <t>-</t>
    </r>
    <r>
      <rPr>
        <sz val="7"/>
        <color theme="1"/>
        <rFont val="Times New Roman"/>
        <family val="1"/>
      </rPr>
      <t xml:space="preserve">          </t>
    </r>
    <r>
      <rPr>
        <sz val="11"/>
        <color theme="1"/>
        <rFont val="Times New Roman"/>
        <family val="1"/>
      </rPr>
      <t>Tractores: 12 años.</t>
    </r>
  </si>
  <si>
    <r>
      <t>-</t>
    </r>
    <r>
      <rPr>
        <sz val="7"/>
        <color theme="1"/>
        <rFont val="Times New Roman"/>
        <family val="1"/>
      </rPr>
      <t xml:space="preserve">          </t>
    </r>
    <r>
      <rPr>
        <sz val="11"/>
        <color theme="1"/>
        <rFont val="Times New Roman"/>
        <family val="1"/>
      </rPr>
      <t>Resto de maquinaria: 10 años.</t>
    </r>
  </si>
  <si>
    <r>
      <t>- Otros gastos de edificios, maquinarias e instalaciones</t>
    </r>
    <r>
      <rPr>
        <sz val="11"/>
        <color theme="1"/>
        <rFont val="Times New Roman"/>
        <family val="1"/>
      </rPr>
      <t>:</t>
    </r>
  </si>
  <si>
    <t>Año 0-1</t>
  </si>
  <si>
    <t>Año 2al 5</t>
  </si>
  <si>
    <t>Año 6 al 10</t>
  </si>
  <si>
    <t>Resto de los años</t>
  </si>
  <si>
    <t>Maquinaría</t>
  </si>
  <si>
    <t>Edificios</t>
  </si>
  <si>
    <t>Incorporación jovenes agricultores: titularidad exclusiva</t>
  </si>
  <si>
    <t>Incorporación jovenes agricultores: integracion como socio</t>
  </si>
  <si>
    <t>Incorporación jovenes agricultores: titularidad compartida</t>
  </si>
  <si>
    <t>AVENA SECANO  AB MANCHA</t>
  </si>
  <si>
    <t>AVENA SECANO  AB MANCHUELA</t>
  </si>
  <si>
    <t>AVENA SECANO  AB SIERRA DE ALCARAZ</t>
  </si>
  <si>
    <t>AVENA SECANO  AB CENTRO</t>
  </si>
  <si>
    <t>AVENA SECANO  AB ALMANSA</t>
  </si>
  <si>
    <t>AVENA SECANO  AB SIERRA DE SEGURA</t>
  </si>
  <si>
    <t>AVENA SECANO  AB HELLIN</t>
  </si>
  <si>
    <t>AVENA SECANO  CR MONTES NORTE</t>
  </si>
  <si>
    <t>AVENA REGADIO CR MONTES NORTE</t>
  </si>
  <si>
    <t>AVENA SECANO  CR CAMPO DE CALATRAVA</t>
  </si>
  <si>
    <t>AVENA REGADIO CR CAMPO DE CALATRAVA</t>
  </si>
  <si>
    <t>AVENA SECANO  CR MANCHA</t>
  </si>
  <si>
    <t>AVENA REGADIO CR MANCHA</t>
  </si>
  <si>
    <t>AVENA SECANO  CR MONTES SUR</t>
  </si>
  <si>
    <t>AVENA REGADIO CR MONTES SUR</t>
  </si>
  <si>
    <t>AVENA SECANO  CR PASTOS</t>
  </si>
  <si>
    <t>AVENA REGADIO CR PASTOS</t>
  </si>
  <si>
    <t>AVENA SECANO  CR CAMPO DE MONTIEL</t>
  </si>
  <si>
    <t>AVENA REGADIO CR CAMPO DE MONTIEL</t>
  </si>
  <si>
    <t>AVENA SECANO  CU  ALCARRIA</t>
  </si>
  <si>
    <t>AVENA REGADIO CU  ALCARRIA</t>
  </si>
  <si>
    <t>AVENA SECANO  CU  SERRANIA ALTA</t>
  </si>
  <si>
    <t>AVENA REGADIO CU  SERRANIA ALTA</t>
  </si>
  <si>
    <t>AVENA SECANO  CU  SERRANIA MEDIA</t>
  </si>
  <si>
    <t>AVENA REGADIO CU  SERRANIA MEDIA</t>
  </si>
  <si>
    <t>AVENA SECANO  CU  SERRANIA BAJA</t>
  </si>
  <si>
    <t>AVENA REGADIO CU  SERRANIA BAJA</t>
  </si>
  <si>
    <t>AVENA SECANO  CU  MANCHUELA</t>
  </si>
  <si>
    <t>AVENA REGADIO CU  MANCHUELA</t>
  </si>
  <si>
    <t>AVENA SECANO  CU  MANCHA BAJA</t>
  </si>
  <si>
    <t>AVENA REGADIO CU  MANCHA BAJA</t>
  </si>
  <si>
    <t>AVENA SECANO  CU  MANCHA ALTA</t>
  </si>
  <si>
    <t>AVENA REGADIO CU  MANCHA ALTA</t>
  </si>
  <si>
    <t>AVENA SECANO  GU  CAMPIÑA</t>
  </si>
  <si>
    <t>AVENA REGADIO GU  CAMPIÑA</t>
  </si>
  <si>
    <t>AVENA SECANO  GU  SIERRA</t>
  </si>
  <si>
    <t>AVENA REGADIO GU  SIERRA</t>
  </si>
  <si>
    <t>AVENA SECANO  GU  ALCARRIA ALTA</t>
  </si>
  <si>
    <t>AVENA REGADIO GU  ALCARRIA ALTA</t>
  </si>
  <si>
    <t>AVENA SECANO  GU  MOLINA DE ARAGON</t>
  </si>
  <si>
    <t>AVENA REGADIO GU  MOLINA DE ARAGON</t>
  </si>
  <si>
    <t>AVENA SECANO  GU  ALCARRIA BAJA</t>
  </si>
  <si>
    <t>AVENA REGADIO GU  ALCARRIA BAJA</t>
  </si>
  <si>
    <t>AVENA SECANO  TO TALAVERA</t>
  </si>
  <si>
    <t>AVENA REGADIO TO TALAVERA</t>
  </si>
  <si>
    <t>AVENA SECANO  TO TORRIJOS</t>
  </si>
  <si>
    <t>AVENA REGADIO TO TORRIJOS</t>
  </si>
  <si>
    <t>AVENA SECANO  TO SAGRA-TOLEDO</t>
  </si>
  <si>
    <t>AVENA REGADIO TO SAGRA-TOLEDO</t>
  </si>
  <si>
    <t>AVENA SECANO  TO LA JARA</t>
  </si>
  <si>
    <t>AVENA REGADIO TO LA JARA</t>
  </si>
  <si>
    <t>AVENA SECANO  TO MONTES NAVAHERMOSA</t>
  </si>
  <si>
    <t>AVENA REGADIO TO MONTES NAVAHERMOSA</t>
  </si>
  <si>
    <t>AVENA SECANO  TO MONTES YEBENES</t>
  </si>
  <si>
    <t>AVENA REGADIO TO MONTES  YEBENES</t>
  </si>
  <si>
    <t>AVENA SECANO  TO LA MANCHA</t>
  </si>
  <si>
    <t>AVENA REGADIO TO LA MANCHA</t>
  </si>
  <si>
    <t>CEBADA SECANO  AB MANCHA</t>
  </si>
  <si>
    <t>CEBADA REGADIO AB MANCHA</t>
  </si>
  <si>
    <t>CEBADA SECANO  AB MANCHUELA</t>
  </si>
  <si>
    <t>CEBADA REGADIO AB MANCHUELA</t>
  </si>
  <si>
    <t>CEBADA SECANO  AB SIERRA DE ALCARAZ</t>
  </si>
  <si>
    <t>CEBADA REGADIO AB SIERRA DE ALCARAZ</t>
  </si>
  <si>
    <t>CEBADA SECANO  AB CENTRO</t>
  </si>
  <si>
    <t>CEBADA REGADIO AB CENTRO</t>
  </si>
  <si>
    <t>CEBADA SECANO  AB ALMANSA</t>
  </si>
  <si>
    <t>CEBADA REGADIO AB ALMANSA</t>
  </si>
  <si>
    <t>CEBADA SECANO  AB SIERRA DE SEGURA</t>
  </si>
  <si>
    <t>CEBADA REGADIO AB SIERRA DE SEGURA</t>
  </si>
  <si>
    <t>CEBADA SECANO  AB HELLIN</t>
  </si>
  <si>
    <t>CEBADA REGADIO AB HELLIN</t>
  </si>
  <si>
    <t>CEBADA SECANO  CR MONTES NORTE</t>
  </si>
  <si>
    <t>CEBADA REGADIO CR MONTES NORTE</t>
  </si>
  <si>
    <t>CEBADA SECANO  CR CAMPO DE CALATRAVA</t>
  </si>
  <si>
    <t>CEBADA REGADIO CR CAMPO DE CALATRAVA</t>
  </si>
  <si>
    <t>CEBADA SECANO  CR MANCHA</t>
  </si>
  <si>
    <t>CEBADA REGADIO CR MANCHA</t>
  </si>
  <si>
    <t>CEBADA SECANO  CR MONTES SUR</t>
  </si>
  <si>
    <t>CEBADA REGADIO CR MONTES SUR</t>
  </si>
  <si>
    <t>CEBADA SECANO  CR PASTOS</t>
  </si>
  <si>
    <t>CEBADA REGADIO CR PASTOS</t>
  </si>
  <si>
    <t>CEBADA SECANO  CR CAMPO DE MONTIEL</t>
  </si>
  <si>
    <t>CEBADA REGADIO CR CAMPO DE MONTIEL</t>
  </si>
  <si>
    <t>CEBADA SECANO  CU  ALCARRIA</t>
  </si>
  <si>
    <t>CEBADA REGADIO CU  ALCARRIA</t>
  </si>
  <si>
    <t>CEBADA SECANO  CU  SERRANIA ALTA</t>
  </si>
  <si>
    <t>CEBADA REGADIO CU  SERRANIA ALTA</t>
  </si>
  <si>
    <t>CEBADA SECANO  CU  SERRANIA MEDIA</t>
  </si>
  <si>
    <t>CEBADA REGADIO CU  SERRANIA MEDIA</t>
  </si>
  <si>
    <t>CEBADA SECANO  CU  SERRANIA BAJA</t>
  </si>
  <si>
    <t>CEBADA REGADIO CU  SERRANIA BAJA</t>
  </si>
  <si>
    <t>CEBADA SECANO  CU  MANCHUELA</t>
  </si>
  <si>
    <t>CEBADA REGADIO CU  MANCHUELA</t>
  </si>
  <si>
    <t>CEBADA SECANO  CU  MANCHA BAJA</t>
  </si>
  <si>
    <t>CEBADA REGADIO CU  MANCHA BAJA</t>
  </si>
  <si>
    <t>CEBADA SECANO  CU  MANCHA ALTA</t>
  </si>
  <si>
    <t>CEBADA REGADIO CU  MANCHA ALTA</t>
  </si>
  <si>
    <t>CEBADA SECANO  GU  CAMPIÑA</t>
  </si>
  <si>
    <t>CEBADA REGADIO GU  CAMPIÑA</t>
  </si>
  <si>
    <t>CEBADA SECANO  GU  SIERRA</t>
  </si>
  <si>
    <t>CEBADA REGADIO GU  SIERRA</t>
  </si>
  <si>
    <t>CEBADA SECANO  GU  ALCARRIA ALTA</t>
  </si>
  <si>
    <t>CEBADA REGADIO GU  ALCARRIA ALTA</t>
  </si>
  <si>
    <t>CEBADA SECANO  GU  MOLINA DE ARAGON</t>
  </si>
  <si>
    <t>CEBADA REGADIO GU  MOLINA DE ARAGON</t>
  </si>
  <si>
    <t>CEBADA SECANO  GU  ALCARRIA BAJA</t>
  </si>
  <si>
    <t>CEBADA REGADIO GU  ALCARRIA BAJA</t>
  </si>
  <si>
    <t>CEBADA SECANO  TO TALAVERA</t>
  </si>
  <si>
    <t>CEBADA REGADIO TO TALAVERA</t>
  </si>
  <si>
    <t>CEBADA SECANO  TO TORRIJOS</t>
  </si>
  <si>
    <t>CEBADA REGADIO TO TORRIJOS</t>
  </si>
  <si>
    <t>CEBADA SECANO  TO SAGRA-TOLEDO</t>
  </si>
  <si>
    <t>CEBADA REGADIO TO SAGRA-TOLEDO</t>
  </si>
  <si>
    <t>CEBADA SECANO  TO LA JARA</t>
  </si>
  <si>
    <t>CEBADA REGADIO TO LA JARA</t>
  </si>
  <si>
    <t>CEBADA SECANO  TO MONTES NAVAHERMOSA</t>
  </si>
  <si>
    <t>CEBADA REGADIO TO MONTES NAVAHERMOSA</t>
  </si>
  <si>
    <t>CEBADA SECANO  TO MONTES YEBENES</t>
  </si>
  <si>
    <t>CEBADA REGADIO TO MONTES YEBENES</t>
  </si>
  <si>
    <t>CEBADA SECANO  TO LA MANCHA</t>
  </si>
  <si>
    <t>CEBADA REGADIO TO LA MANCHA</t>
  </si>
  <si>
    <t>CENTENO SECANO  AB MANCHA</t>
  </si>
  <si>
    <t>CENTENO SECANO  AB MANCHUELA</t>
  </si>
  <si>
    <t>CENTENO SECANO  AB SIERRA DE ALCARAZ</t>
  </si>
  <si>
    <t>CENTENO SECANO  AB CENTRO</t>
  </si>
  <si>
    <t>CENTENO SECANO  AB ALMANSA</t>
  </si>
  <si>
    <t>CENTENO SECANO  AB SIERRA DE SEGURA</t>
  </si>
  <si>
    <t>CENTENO SECANO  AB HELLIN</t>
  </si>
  <si>
    <t>CENTENO SECANO  CR MONTES NORTE</t>
  </si>
  <si>
    <t>CENTENO SECANO  CR CAMPO DE CALATRAVA</t>
  </si>
  <si>
    <t>CENTENO SECANO  CR MANCHA</t>
  </si>
  <si>
    <t>CENTENO SECANO  CR MONTES SUR</t>
  </si>
  <si>
    <t>CENTENO SECANO  CR PASTOS</t>
  </si>
  <si>
    <t>CENTENO SECANO  CR CAMPO DE MONTIEL</t>
  </si>
  <si>
    <t>CENTENO SECANO  CU  ALCARRIA</t>
  </si>
  <si>
    <t>CENTENO SECANO  CU  SERRANIA ALTA</t>
  </si>
  <si>
    <t>CENTENO SECANO  CU  SERRANIA MEDIA</t>
  </si>
  <si>
    <t>CENTENO SECANO  CU  SERRANIA BAJA</t>
  </si>
  <si>
    <t>CENTENO SECANO  CU  MANCHUELA</t>
  </si>
  <si>
    <t>CENTENO SECANO  CU  MANCHA BAJA</t>
  </si>
  <si>
    <t>CENTENO SECANO  CU  MANCHA ALTA</t>
  </si>
  <si>
    <t>CENTENO SECANO  GU  CAMPIÑA</t>
  </si>
  <si>
    <t>CENTENO SECANO  GU  SIERRA</t>
  </si>
  <si>
    <t>CENTENO SECANO  GU  ALCARRIA ALTA</t>
  </si>
  <si>
    <t>CENTENO SECANO  GU  MOLINA DE ARAGON</t>
  </si>
  <si>
    <t>CENTENO SECANO  GU  ALCARRIA BAJA</t>
  </si>
  <si>
    <t>CENTENO SECANO  TO TALAVERA</t>
  </si>
  <si>
    <t>CENTENO SECANO  TO TORRIJOS</t>
  </si>
  <si>
    <t>CENTENO SECANO  TO SAGRA-TOLEDO</t>
  </si>
  <si>
    <t>CENTENO SECANO  TO LA JARA</t>
  </si>
  <si>
    <t>CENTENO SECANO  TO MONTES NAVAHERMOSA</t>
  </si>
  <si>
    <t>CENTENO SECANO  TO MONTES YEBENES</t>
  </si>
  <si>
    <t>CENTENO SECANO  TO LA MANCHA</t>
  </si>
  <si>
    <t>TRIGO BLANDO SECANO  AB MANCHA</t>
  </si>
  <si>
    <t>TRIGO BLANDO REGADIO AB MANCHA</t>
  </si>
  <si>
    <t>TRIGO BLANDO SECANO  AB MANCHUELA</t>
  </si>
  <si>
    <t>TRIGO BLANDO REGADIO AB MANCHUELA</t>
  </si>
  <si>
    <t>TRIGO BLANDO SECANO  AB SIERRA ALCARAZ</t>
  </si>
  <si>
    <t>TRIGO BLANDO REGADIO AB SIERRA ALCARAZ</t>
  </si>
  <si>
    <t>TRIGO BLANDO SECANO  AB CENTRO</t>
  </si>
  <si>
    <t>TRIGO BLANDO REGADIO AB CENTRO</t>
  </si>
  <si>
    <t>TRIGO BLANDO SECANO  AB ALMANSA</t>
  </si>
  <si>
    <t>TRIGO BLANDO REGADIO AB ALMANSA</t>
  </si>
  <si>
    <t>TRIGO BLANDO SECANO  AB SIERRA DE SEGURA</t>
  </si>
  <si>
    <t>TRIGO BLANDO REGADIO AB SIERRA DE SEGURA</t>
  </si>
  <si>
    <t>TRIGO BLANDO SECANO  AB HELLIN</t>
  </si>
  <si>
    <t>TRIGO BLANDO REGADIO AB HELLIN</t>
  </si>
  <si>
    <t>TRIGO BLANDO SECANO  CR MONTES NORTE</t>
  </si>
  <si>
    <t>TRIGO BLANDO REGADIO CR MONTES NORTE</t>
  </si>
  <si>
    <t>TRIGO BLANDO SECANO  CR CAMPO CALATRAVA</t>
  </si>
  <si>
    <t>TRIGO BLANDO REGADIO CR CAMPO CALATRAVA</t>
  </si>
  <si>
    <t>TRIGO BLANDO SECANO  CR MANCHA</t>
  </si>
  <si>
    <t>TRIGO BLANDO REGADIO CR MANCHA</t>
  </si>
  <si>
    <t>TRIGO BLANDO SECANO  CR MONTES SUR</t>
  </si>
  <si>
    <t>TRIGO BLANDO REGADIO CR MONTES SUR</t>
  </si>
  <si>
    <t>TRIGO BLANDO SECANO  CR PASTOS</t>
  </si>
  <si>
    <t>TRIGO BLANDO REGADIO CR PASTOS</t>
  </si>
  <si>
    <t>TRIGO BLANDO SECANO  CR CAMPO DE MONTIEL</t>
  </si>
  <si>
    <t>TRIGO BLANDO REGADIO CR CAMPO DE MONTIEL</t>
  </si>
  <si>
    <t>TRIGO BLANDO SECANO  CU ALCARRIA</t>
  </si>
  <si>
    <t>TRIGO BLANDO REGADIO CU ALCARRIA</t>
  </si>
  <si>
    <t>TRIGO BLANDO SECANO  CU SERRANIA  ALTA</t>
  </si>
  <si>
    <t>TRIGO BLANDO REGADIO CU SERRANIA ALTA</t>
  </si>
  <si>
    <t>TRIGO BLANDO SECANO  CU SERRANIA MEDIA</t>
  </si>
  <si>
    <t>TRIGO BLANDO REGADIO CU SERRANIA MEDIA</t>
  </si>
  <si>
    <t>TRIGO BLANDO SECANO  CU SERRANIA BAJA</t>
  </si>
  <si>
    <t>TRIGO BLANDO REGADIO CU SERRANIA BAJA</t>
  </si>
  <si>
    <t>TRIGO BLANDO SECANO  CU MANCHUELA</t>
  </si>
  <si>
    <t>TRIGO BLANDO REGADIO CU MANCHUELA</t>
  </si>
  <si>
    <t>TRIGO BLANDO SECANO  CU MANCHA BAJA</t>
  </si>
  <si>
    <t>TRIGO BLANDO REGADIO CU MANCHA BAJA</t>
  </si>
  <si>
    <t>TRIGO BLANDO SECANO  CU MANCHA ALTA</t>
  </si>
  <si>
    <t>TRIGO BLANDO REGADIO CU MANCHA ALTA</t>
  </si>
  <si>
    <t>TRIGO BLANDO SECANO  GU CAMPIÑA</t>
  </si>
  <si>
    <t>TRIGO BLANDO REGADIO GU CAMPIÑA</t>
  </si>
  <si>
    <t>TRIGO BLANDO SECANO  GU SIERRA</t>
  </si>
  <si>
    <t>TRIGO BLANDO REGADIO GU SIERRA</t>
  </si>
  <si>
    <t>TRIGO BLANDO SECANO  GU ALCARRIA ALTA</t>
  </si>
  <si>
    <t>TRIGO BLANDO REGADIO GU ALCARRIA ALTA</t>
  </si>
  <si>
    <t>TRIGO BLANDO SECANO  GU MOLINA ARAGON</t>
  </si>
  <si>
    <t>TRIGO BLANDO REGADIO GU MOLINA ARAGON</t>
  </si>
  <si>
    <t>TRIGO BLANDO SECANO  GU ALCARRIA BAJA</t>
  </si>
  <si>
    <t>TRIGO BLANDO REGADIO GU ALCARRIA BAJA</t>
  </si>
  <si>
    <t>TRIGO BLANDO SECANO  TO TALAVERA</t>
  </si>
  <si>
    <t>TRIGO BLANDO REGADIO TO TALAVERA</t>
  </si>
  <si>
    <t>TRIGO BLANDO SECANO  TO TORRIJOS</t>
  </si>
  <si>
    <t>TRIGO BLANDO REGADIO TO TORRIJOS</t>
  </si>
  <si>
    <t>TRIGO BLANDO SECANO  TO SAGRA-TOLEDO</t>
  </si>
  <si>
    <t>TRIGO BLANDO REGADIO TO SAGRA-TOLEDO</t>
  </si>
  <si>
    <t>TRIGO BLANDO SECANO  TO LA JARA</t>
  </si>
  <si>
    <t>TRIGO BLANDO REGADIO TO LA JARA</t>
  </si>
  <si>
    <t>TRIGO BLANDO SECANO  TO M, NAVAHERMOSA</t>
  </si>
  <si>
    <t>TRIGO BLANDO REGADIO TO M, NAVAHERMOSA</t>
  </si>
  <si>
    <t>TRIGO BLANDO SECANO  TO MONTES YEBENES</t>
  </si>
  <si>
    <t>TRIGO BLANDO REGADIO TO MONTES YEBENES</t>
  </si>
  <si>
    <t>TRIGO BLANDO SECANO  TO LA MANCHA</t>
  </si>
  <si>
    <t>TRIGO BLANDO REGADIO TO LA MANCHA</t>
  </si>
  <si>
    <t>TRIGO DURO SECANO  TO TALAVERA</t>
  </si>
  <si>
    <t>TRIGO DURO REGADIO TO TALAVERA</t>
  </si>
  <si>
    <t>TRIGO DURO SECANO  TO TORRIJOS</t>
  </si>
  <si>
    <t>TRIGO DURO REGADIO TO TORRIJOS</t>
  </si>
  <si>
    <t>TRIGO DURO SECANO  TO SAGRA-TOLEDO</t>
  </si>
  <si>
    <t>TRIGO DURO REGADIO TO SAGRA-TOLEDO</t>
  </si>
  <si>
    <t>TRIGO DURO SECANO  TO LA JARA</t>
  </si>
  <si>
    <t>TRIGO DURO REGADIO TO LA JARA</t>
  </si>
  <si>
    <t>TRIGO DURO SECANO  TO MONTES NAVAHERMOSA</t>
  </si>
  <si>
    <t>TRIGO DURO REGADIO TO MONTES NAVAHERMOSA</t>
  </si>
  <si>
    <t>TRIGO DURO SECANO  TO MONTES YEBENES</t>
  </si>
  <si>
    <t>TRIGO DURO REGADIO TO MONTES YEBENES</t>
  </si>
  <si>
    <t>TRIGO DURO SECANO  TO LA MANCHA</t>
  </si>
  <si>
    <t>TRIGO DURO REGADIO TO LA MANCHA</t>
  </si>
  <si>
    <t>MAIZ GRANO REGADIO AB MANCHA</t>
  </si>
  <si>
    <t>MAIZ GRANO REGADIO AB MANCHUELA</t>
  </si>
  <si>
    <t>MAIZ GRANO REGADIO AB SIERRA DE ALCARAZ</t>
  </si>
  <si>
    <t>MAIZ GRANO REGADIO AB CENTRO</t>
  </si>
  <si>
    <t>MAIZ GRANO REGADIO AB ALMANSA</t>
  </si>
  <si>
    <t>MAIZ GRANO REGADIO AB SIERRA DE SEGURA</t>
  </si>
  <si>
    <t>MAIZ GRANO REGADIO AB HELLIN</t>
  </si>
  <si>
    <t>MAIZ GRANO REGADIO CR MONTES NORTE</t>
  </si>
  <si>
    <t>MAIZ GRANO REGADIO CR CAMPO CALATRAVA</t>
  </si>
  <si>
    <t>MAIZ GRANO REGADIO CR MANCHA</t>
  </si>
  <si>
    <t>MAIZ GRANO REGADIO CR MONTES SUR</t>
  </si>
  <si>
    <t>MAIZ GRANO REGADIO CR PASTOS</t>
  </si>
  <si>
    <t>MAIZ GRANO REGADIO CR CAMPO DE MONTIEL</t>
  </si>
  <si>
    <t>MAIZ GRANO REGADIO CU ALCARRIA</t>
  </si>
  <si>
    <t>MAIZ GRANO REGADIO CU SERRANIA ALTA</t>
  </si>
  <si>
    <t>MAIZ GRANO REGADIO CU SERRANIA MEDIA</t>
  </si>
  <si>
    <t>MAIZ GRANO REGADIO CU SERRANIA BAJA</t>
  </si>
  <si>
    <t>MAIZ GRANO REGADIO CU MANCHUELA</t>
  </si>
  <si>
    <t>MAIZ GRANO REGADIO CU MANCHA BAJA</t>
  </si>
  <si>
    <t>MAIZ GRANO REGADIO CU MANCHA ALTA</t>
  </si>
  <si>
    <t>MAIZ GRANO REGADIO GU CAMPIÑA</t>
  </si>
  <si>
    <t>MAIZ GRANO REGADIO GU SIERRA</t>
  </si>
  <si>
    <t>MAIZ GRANO REGADIO GU  ALCARRIA ALTA</t>
  </si>
  <si>
    <t>MAIZ GRANO REGADIO GU  MOLINA DE ARAGON</t>
  </si>
  <si>
    <t>MAIZ GRANO REGADIO GU  ALCARRIA BAJA</t>
  </si>
  <si>
    <t>MAIZ GRANO REGADIO TO TALAVERA</t>
  </si>
  <si>
    <t>MAIZ GRANO REGADIO TO TORRIJOS</t>
  </si>
  <si>
    <t>MAIZ GRANO REGADIO TO SAGRA-TOLEDO</t>
  </si>
  <si>
    <t>MAIZ GRANO REGADIO TO LA JARA</t>
  </si>
  <si>
    <t>MAIZ GRANO REGADIO TO MONTES NAVAHERMOSA</t>
  </si>
  <si>
    <t>MAIZ GRANO REGADIO TO MONTES YEBENES</t>
  </si>
  <si>
    <t>MAIZ GRANO REGADIO TO LA MANCHA</t>
  </si>
  <si>
    <t>GARBANZOS</t>
  </si>
  <si>
    <t>GUISANTES SECANO  AB MANCHA</t>
  </si>
  <si>
    <t>GUISANTES REGADIO AB MANCHA</t>
  </si>
  <si>
    <t>GUISANTES SECANO  AB MANCHUELA</t>
  </si>
  <si>
    <t>GUISANTES REGADIO AB MANCHUELA</t>
  </si>
  <si>
    <t>GUISANTES SECANO  AB SIERRA DE ALCARAZ</t>
  </si>
  <si>
    <t>GUISANTES REGADIO AB SIERRA DE ALCARAZ</t>
  </si>
  <si>
    <t>GUISANTES SECANO  AB CENTRO</t>
  </si>
  <si>
    <t>GUISANTES REGADIO AB CENTRO</t>
  </si>
  <si>
    <t>GUISANTES SECANO  AB ALMANSA</t>
  </si>
  <si>
    <t>GUISANTES REGADIO AB ALMANSA</t>
  </si>
  <si>
    <t>GUISANTES SECANO  AB SIERRA DE SEGURA</t>
  </si>
  <si>
    <t>GUISANTES REGADIO AB SIERRA DE SEGURA</t>
  </si>
  <si>
    <t>GUISANTES SECANO  AB HELLIN</t>
  </si>
  <si>
    <t>GUISANTES REGADIO AB HELLIN</t>
  </si>
  <si>
    <t>GUISANTES SECANO  CR MONTES NORTE</t>
  </si>
  <si>
    <t>GUISANTES REGADIO CR MONTES NORTE</t>
  </si>
  <si>
    <t>GUISANTES SECANO  CR CAMPO DE CALATRAVA</t>
  </si>
  <si>
    <t>GUISANTES REGADIO CR CAMPO DE CALATRAVA</t>
  </si>
  <si>
    <t>GUISANTES SECANO  CR MANCHA</t>
  </si>
  <si>
    <t>GUISANTES REGADIO CR MANCHA</t>
  </si>
  <si>
    <t>GUISANTES SECANO  CR MONTES SUR</t>
  </si>
  <si>
    <t>GUISANTES REGADIO CR MONTES SUR</t>
  </si>
  <si>
    <t>GUISANTES SECANO  CR PASTOS</t>
  </si>
  <si>
    <t>GUISANTES REGADIO CR PASTOS</t>
  </si>
  <si>
    <t>GUISANTES SECANO  CR CAMPO DE MONTIEL</t>
  </si>
  <si>
    <t>GUISANTES REGADIO CR CAMPO DE MONTIEL</t>
  </si>
  <si>
    <t>GUISANTES SECANO  CU ALCARRIA</t>
  </si>
  <si>
    <t>GUISANTES REGADIO CU ALCARRIA</t>
  </si>
  <si>
    <t>GUISANTES SECANO  CU SERRANIA ALTA</t>
  </si>
  <si>
    <t>GUISANTES REGADIO CU SERRANIA ALTA</t>
  </si>
  <si>
    <t>GUISANTES SECANO  CU SERRANIA MEDIA</t>
  </si>
  <si>
    <t>GUISANTES REGADIO CU SERRANIA MEDIA</t>
  </si>
  <si>
    <t>GUISANTES SECANO  CU SERRANIA BAJA</t>
  </si>
  <si>
    <t>GUISANTES REGADIO CU SERRANIA BAJA</t>
  </si>
  <si>
    <t>GUISANTES SECANO  CU MANCHUELA</t>
  </si>
  <si>
    <t>GUISANTES REGADIO CU MANCHUELA</t>
  </si>
  <si>
    <t>GUISANTES SECANO  CU MANCHA BAJA</t>
  </si>
  <si>
    <t>GUISANTES REGADIO CU MANCHA BAJA</t>
  </si>
  <si>
    <t>GUISANTES SECANO  CU MANCHA ALTA</t>
  </si>
  <si>
    <t>GUISANTES REGADIO CU MANCHA ALTA</t>
  </si>
  <si>
    <t>GUISANTES SECANO  GU  CAMPIÑA</t>
  </si>
  <si>
    <t>GUISANTES REGADIO GU  CAMPIÑA</t>
  </si>
  <si>
    <t>GUISANTES SECANO  GU  SIERRA</t>
  </si>
  <si>
    <t>GUISANTES REGADIO GU  SIERRA</t>
  </si>
  <si>
    <t>GUISANTES SECANO  GU  ALCARRIA ALTA</t>
  </si>
  <si>
    <t>GUISANTES REGADIO GU  ALCARRIA ALTA</t>
  </si>
  <si>
    <t>GUISANTES SECANO  GU  MOLINA DE ARAGON</t>
  </si>
  <si>
    <t>GUISANTES REGADIO GU  MOLINA DE ARAGON</t>
  </si>
  <si>
    <t>GUISANTES SECANO  GU  ALCARRIA BAJA</t>
  </si>
  <si>
    <t>GUISANTES REGADIO GU  ALCARRIA BAJA</t>
  </si>
  <si>
    <t>GUISANTES SECANO  TO TALAVERA</t>
  </si>
  <si>
    <t>GUISANTES REGADIO TO TALAVERA</t>
  </si>
  <si>
    <t>GUISANTES SECANO  TO TORRIJOS</t>
  </si>
  <si>
    <t>GUISANTES REGADIO TO TORRIJOS</t>
  </si>
  <si>
    <t>GUISANTES SECANO  TO SAGRA TOLEDO</t>
  </si>
  <si>
    <t>GUISANTES REGADIO TO SAGRA TOLEDO</t>
  </si>
  <si>
    <t>GUISANTES SECANO  TO LA JARA</t>
  </si>
  <si>
    <t>GUISANTES REGADIO TO LA JARA</t>
  </si>
  <si>
    <t>GUISANTES SECANO  TO MONTES NAVAHERMOSA</t>
  </si>
  <si>
    <t>GUISANTES REGADIO TO MONTES NAVAHERMOSA</t>
  </si>
  <si>
    <t>GUISANTES SECANO  TO MONTES YEBENES</t>
  </si>
  <si>
    <t>GUISANTES REGADIO TO MONTES YEBENES</t>
  </si>
  <si>
    <t>GUISANTES SECANO  TO LA MANCHA</t>
  </si>
  <si>
    <t>GUISANTES REGADIO TO LA MANCHA</t>
  </si>
  <si>
    <t>LENTEJAS</t>
  </si>
  <si>
    <t>VEZA GRANO</t>
  </si>
  <si>
    <t>YEROS</t>
  </si>
  <si>
    <t>PATATA MEDIA ESTACION</t>
  </si>
  <si>
    <t>PATATA TARDIA</t>
  </si>
  <si>
    <t>REMOLACHA AZUCARERA</t>
  </si>
  <si>
    <t>AZAFRAN</t>
  </si>
  <si>
    <t>MELISSA OFFICINALIS L. (ecológico)</t>
  </si>
  <si>
    <t>COLZA SECANO  AB MANCHA</t>
  </si>
  <si>
    <t>COLZA REGADIO AB MANCHA</t>
  </si>
  <si>
    <t>COLZA SECANO  AB MANCHUELA</t>
  </si>
  <si>
    <t>COLZA REGADIO AB MANCHUELA</t>
  </si>
  <si>
    <t>COLZA SECANO  AB SIERRA DE ALCARAZ</t>
  </si>
  <si>
    <t>COLZA REGADIO AB SIERRA DE ALCARAZ</t>
  </si>
  <si>
    <t>COLZA SECANO  AB CENTRO</t>
  </si>
  <si>
    <t>COLZA REGADIO AB CENTRO</t>
  </si>
  <si>
    <t>COLZA SECANO  AB ALMANSA</t>
  </si>
  <si>
    <t>COLZA REGADIO AB ALMANSA</t>
  </si>
  <si>
    <t>COLZA SECANO  AB SIERRA DE SEGURA</t>
  </si>
  <si>
    <t>COLZA REGADIO AB SIERRA DE SEGURA</t>
  </si>
  <si>
    <t>COLZA SECANO  AB HELLIN</t>
  </si>
  <si>
    <t>COLZA REGADIO AB HELLIN</t>
  </si>
  <si>
    <t>COLZA SECANO  CR MONTES NORTE</t>
  </si>
  <si>
    <t>COLZA REGADIO CR MONTES NORTE</t>
  </si>
  <si>
    <t>COLZA SECANO  CR CAMPO DE CAL</t>
  </si>
  <si>
    <t>COLZA REGADIO CR CAMPO DE CALATRAVA</t>
  </si>
  <si>
    <t>COLZA SECANO  CR MANCHA</t>
  </si>
  <si>
    <t>COLZA REGADIO CR MANCHA</t>
  </si>
  <si>
    <t>COLZA SECANO  CR MONTES SUR</t>
  </si>
  <si>
    <t>COLZA REGADIO CR MONTES SUR</t>
  </si>
  <si>
    <t>COLZA SECANO  CR PASTOS</t>
  </si>
  <si>
    <t>COLZA REGADIO CR PASTOS</t>
  </si>
  <si>
    <t>COLZA SECANO  CR CAMPO DE MONTIEL</t>
  </si>
  <si>
    <t>COLZA REGADIO CR CAMPO DE MONTIEL</t>
  </si>
  <si>
    <t>COLZA SECANO  CU ALCARRIA</t>
  </si>
  <si>
    <t>COLZA REGADIO CU ALCARRIA</t>
  </si>
  <si>
    <t>COLZA SECANO  CU SERRANIA ALTA</t>
  </si>
  <si>
    <t>COLZA REGADIO CU SERRANIA ALTA</t>
  </si>
  <si>
    <t>COLZA SECANO  CU SERRANIA MEDIA</t>
  </si>
  <si>
    <t>COLZA REGADIO CU SERRANIA MEDIA</t>
  </si>
  <si>
    <t>COLZA SECANO  CU SERRANIA BAJA</t>
  </si>
  <si>
    <t>COLZA REGADIO CU SERRANIA BAJA</t>
  </si>
  <si>
    <t>COLZA SECANO  CU MANCHUELA</t>
  </si>
  <si>
    <t>COLZA REGADIO CU MANCHUELA</t>
  </si>
  <si>
    <t>COLZA SECANO  CU MANCHA BAJA</t>
  </si>
  <si>
    <t>COLZA REGADIO CU MANCHA BAJA</t>
  </si>
  <si>
    <t>COLZA SECANO  CU MANCHA ALTA</t>
  </si>
  <si>
    <t>COLZA REGADIO CU MANCHA ALTA</t>
  </si>
  <si>
    <t>COLZA SECANO  GU  CAMPIÑA</t>
  </si>
  <si>
    <t>COLZA REGADIO GU  CAMPIÑA</t>
  </si>
  <si>
    <t>COLZA SECANO  GU  SIERRA</t>
  </si>
  <si>
    <t>COLZA REGADIO GU  SIERRA</t>
  </si>
  <si>
    <t>COLZA SECANO  GU  ALCARRIA ALTA</t>
  </si>
  <si>
    <t>COLZA REGADIO GU  ALCARRIA ALTA</t>
  </si>
  <si>
    <t>COLZA SECANO  GU  MOLINA DE ARAGON</t>
  </si>
  <si>
    <t>COLZA REGADIO GU  MOLINA DE ARAGON</t>
  </si>
  <si>
    <t>COLZA SECANO  GU  ALCARRIA BAJA</t>
  </si>
  <si>
    <t>COLZA REGADIO GU  ALCARRIA BAJA</t>
  </si>
  <si>
    <t>COLZA SECANO  TO TALAVERA</t>
  </si>
  <si>
    <t>COLZA REGADIO TO TALAVERA</t>
  </si>
  <si>
    <t>COLZA SECANO  TO TORRIJOS</t>
  </si>
  <si>
    <t>COLZA REGADIO TO TORRIJOS</t>
  </si>
  <si>
    <t>COLZA SECANO  TO SAGRA-TOLEDO</t>
  </si>
  <si>
    <t>COLZA REGADIO TO SAGRA-TOLEDO</t>
  </si>
  <si>
    <t>COLZA SECANO  TO LA JARA</t>
  </si>
  <si>
    <t>COLZA REGADIO TO LA JARA</t>
  </si>
  <si>
    <t>COLZA SECANO  TO MONTES NAVAHERMOSA</t>
  </si>
  <si>
    <t>COLZA REGADIO TO MONTES YEBENES</t>
  </si>
  <si>
    <t>COLZA SECANO  TO MONTES  YEBENES</t>
  </si>
  <si>
    <t>COLZA SECANO  TO LA MANCHA</t>
  </si>
  <si>
    <t>COLZA REGADIO TO LA MANCHA</t>
  </si>
  <si>
    <t>GIRASOL SECANO  AB MANCHA</t>
  </si>
  <si>
    <t>GIRASOL REGADIO AB MANCHA</t>
  </si>
  <si>
    <t>GIRASOL SECANO  AB MANCHUELA</t>
  </si>
  <si>
    <t>GIRASOL REGADIO AB MANCHUELA</t>
  </si>
  <si>
    <t>GIRASOL SECANO  AB SIERRA DE ALCARAZ</t>
  </si>
  <si>
    <t>GIRASOL REGADIO AB SIERRA DE ALCARAZ</t>
  </si>
  <si>
    <t>GIRASOL SECANO  AB CENTRO</t>
  </si>
  <si>
    <t>GIRASOL REGADIO AB CENTRO</t>
  </si>
  <si>
    <t>GIRASOL SECANO  AB ALMANSA</t>
  </si>
  <si>
    <t>GIRASOL REGADIO AB ALMANSA</t>
  </si>
  <si>
    <t>GIRASOL SECANO  AB SIERRA DE SEGURA</t>
  </si>
  <si>
    <t>GIRASOL REGADIO AB SIERRA DE SEGURA</t>
  </si>
  <si>
    <t>GIRASOL SECANO  AB HELLIN</t>
  </si>
  <si>
    <t>GIRASOL REGADIO AB HELLIN</t>
  </si>
  <si>
    <t>GIRASOL SECANO  CR MONTES NORTE</t>
  </si>
  <si>
    <t>GIRASOL REGADIO CR MONTES NORTE</t>
  </si>
  <si>
    <t>GIRASOL SECANO  CR CAMPO DE CALATRAVA</t>
  </si>
  <si>
    <t>GIRASOL REGADIO CR CAMPO DE CALATRAVA</t>
  </si>
  <si>
    <t>GIRASOL SECANO  CR MANCHA</t>
  </si>
  <si>
    <t>GIRASOL REGADIO CR MANCHA</t>
  </si>
  <si>
    <t>GIRASOL SECANO  CR MONTES SUR</t>
  </si>
  <si>
    <t>GIRASOL REGADIO CR MONTES SUR</t>
  </si>
  <si>
    <t>GIRASOL SECANO  CR PASTOS</t>
  </si>
  <si>
    <t>GIRASOL REGADIO CR PASTOS</t>
  </si>
  <si>
    <t>GIRASOL SECANO  CR CAMPO DE MONTIEL</t>
  </si>
  <si>
    <t>GIRASOL REGADIO CR CAMPO DE MONTIEL</t>
  </si>
  <si>
    <t>GIRASOL SECANO  CU ALCARRIA</t>
  </si>
  <si>
    <t>GIRASOL REGADIO CU ALCARRIA</t>
  </si>
  <si>
    <t>GIRASOL SECANO  CU SERRANIA ALTA</t>
  </si>
  <si>
    <t>GIRASOL REGADIO CU SERRANIA ALTA</t>
  </si>
  <si>
    <t>GIRASOL SECANO  CU SERRANIA MEDIA</t>
  </si>
  <si>
    <t>GIRASOL REGADIO CU SERRANIA MEDIA</t>
  </si>
  <si>
    <t>GIRASOL SECANO  CU SERRANIA BAJA</t>
  </si>
  <si>
    <t>GIRASOL REGADIO CU SERRANIA BAJA</t>
  </si>
  <si>
    <t>GIRASOL SECANO  CU MANCHUELA</t>
  </si>
  <si>
    <t>GIRASOL REGADIO CU MANCHUELA</t>
  </si>
  <si>
    <t>GIRASOL SECANO  CU MANCHA BAJA</t>
  </si>
  <si>
    <t>GIRASOL REGADIO CU MANCHA BAJA</t>
  </si>
  <si>
    <t>GIRASOL SECANO  CU MANCHA ALTA</t>
  </si>
  <si>
    <t>GIRASOL REGADIO CU MANCHA ALTA</t>
  </si>
  <si>
    <t>GIRASOL SECANO  GU CAMPIÑA</t>
  </si>
  <si>
    <t>GIRASOL REGADIO GU CAMPIÑA</t>
  </si>
  <si>
    <t>GIRASOL SECANO  GU SIERRA</t>
  </si>
  <si>
    <t>GIRASOL REGADIO GU SIERRA</t>
  </si>
  <si>
    <t>GIRASOL SECANO  GU ALCARRIA ALTA</t>
  </si>
  <si>
    <t>GIRASOL REGADIO GU ALCARRIA ALTA</t>
  </si>
  <si>
    <t>GIRASOL SECANO  GU MOLINA DE ARAGON</t>
  </si>
  <si>
    <t>GIRASOL REGADIO GU MOLINA DE ARAGON</t>
  </si>
  <si>
    <t>GIRASOL SECANO  GU ALCARRIA BAJA</t>
  </si>
  <si>
    <t>GIRASOL REGADIO GU ALCARRIA BAJA</t>
  </si>
  <si>
    <t>GIRASOL SECANO  TO TALAVERA</t>
  </si>
  <si>
    <t>GIRASOL REGADIO TO TALAVERA</t>
  </si>
  <si>
    <t>GIRASOL SECANO  TO TORRIJOS</t>
  </si>
  <si>
    <t>GIRASOL REGADIO TO TORRIJOS</t>
  </si>
  <si>
    <t>GIRASOL SECANO  TO SAGRA-TOLEDO</t>
  </si>
  <si>
    <t>GIRASOL REGADIO TO SAGRA-TOLEDO</t>
  </si>
  <si>
    <t>GIRASOL SECANO  TO LA JARA</t>
  </si>
  <si>
    <t>GIRASOL REGADIO TO LA JARA</t>
  </si>
  <si>
    <t>GIRASOL SECANO  TO MONTES NAVAHERMOSA</t>
  </si>
  <si>
    <t>GIRASOL REGADIO TO MONTES NAVAHERMOSA</t>
  </si>
  <si>
    <t>GIRASOL SECANO  TO MONTES YEBENES</t>
  </si>
  <si>
    <t>GIRASOL REGADIO TO MONTES YEBENES</t>
  </si>
  <si>
    <t>GIRASOL SECANO  TO LA MANCHA</t>
  </si>
  <si>
    <t>GIRASOL REGADIO TO LA MANCHA</t>
  </si>
  <si>
    <t>GIRASOL BLANCO</t>
  </si>
  <si>
    <t>LINO NO TEXTIL SECANO  CR MONTES NORTE</t>
  </si>
  <si>
    <t>LINO NO TEXTIL REGADIO CR MONTES NORTE</t>
  </si>
  <si>
    <t>LINO NO TEXTIL SECANO  CR CAMPO CALATRAV</t>
  </si>
  <si>
    <t>LINO NO TEXTIL REGADIO CR CAMPO CALATRAV</t>
  </si>
  <si>
    <t>LINO NO TEXTIL SECANO  CR MANCHA</t>
  </si>
  <si>
    <t>LINO NO TEXTIL REGADIO CR MANCHA</t>
  </si>
  <si>
    <t>LINO NO TEXTIL SECANO  CR MONTES SUR</t>
  </si>
  <si>
    <t>LINO NO TEXTIL REGADIO CR MONTES SUR</t>
  </si>
  <si>
    <t>LINO NO TEXTIL SECANO  CR PASTOS</t>
  </si>
  <si>
    <t>LINO NO TEXTIL REGADIO CR PASTOS</t>
  </si>
  <si>
    <t>LINO NO TEXTIL SECANO  CR CAMPO MONTIEL</t>
  </si>
  <si>
    <t>LINO NO TEXTIL REGADIO CR CAMPO MONTIEL</t>
  </si>
  <si>
    <t>LINO NO TEXTIL SECANO  CU ALCARRIA</t>
  </si>
  <si>
    <t>LINO NO TEXTIL REGADIO CU ALCARRIA</t>
  </si>
  <si>
    <t>LINO NO TEXTIL SECANO  CU SERRANIA ALTA</t>
  </si>
  <si>
    <t>LINO NO TEXTIL REGADIO CU SERRANIA ALTA</t>
  </si>
  <si>
    <t>LINO NO TEXTIL SECANO  CU SERRANIA MEDIA</t>
  </si>
  <si>
    <t>LINO NO TEXTIL REGADIO CU SERRANIA MEDIA</t>
  </si>
  <si>
    <t>LINO NO TEXTIL SECANO  CU SERRANIA BAJA</t>
  </si>
  <si>
    <t>LINO NO TEXTIL REGADIO CU SERRANIA BAJA</t>
  </si>
  <si>
    <t>LINO NO TEXTIL SECANO  CU MANCHUELA</t>
  </si>
  <si>
    <t>LINO NO TEXTIL REGADIO CU MANCHUELA</t>
  </si>
  <si>
    <t>LINO NO TEXTIL SECANO  CU MANCHA BAJA</t>
  </si>
  <si>
    <t>LINO NO TEXTIL REGADIO CU MANCHA BAJA</t>
  </si>
  <si>
    <t>LINO NO TEXTIL SECANO  CU MANCHA ALTA</t>
  </si>
  <si>
    <t>LINO NO TEXTIL REGADIO CU MANCHA ALTA</t>
  </si>
  <si>
    <t>LINO NO TEXTIL SECANO  GU  CAMPIÑA</t>
  </si>
  <si>
    <t>LINO NO TEXTIL REGADIO GU  CAMPIÑA</t>
  </si>
  <si>
    <t>LINO NO TEXTIL SECANO  GU  SIERRA</t>
  </si>
  <si>
    <t>LINO NO TEXTIL REGADIO GU  SIERRA</t>
  </si>
  <si>
    <t>LINO NO TEXTIL SECANO  GU  ALCARRIA ALTA</t>
  </si>
  <si>
    <t>LINO NO TEXTIL REGADIO GU  ALCARRIA ALTA</t>
  </si>
  <si>
    <t>LINO NO TEXTIL SECANO  GU  MOLINA ARAGON</t>
  </si>
  <si>
    <t>LINO NO TEXTIL REGADIO GU MOLINA ARAGON</t>
  </si>
  <si>
    <t>LINO NO TEXTIL SECANO  GU  ALCARRIA BAJA</t>
  </si>
  <si>
    <t>LINO NO TEXTIL REGADIO GU  ALCARRIA BAJA</t>
  </si>
  <si>
    <t>LINO NO TEXTIL REGADIO TO TALAVERA</t>
  </si>
  <si>
    <t>LINO NO TEXTIL SECANO  TO TORRIJOS</t>
  </si>
  <si>
    <t>LINO NO TEXTIL REGADIO TO TORRIJOS</t>
  </si>
  <si>
    <t>LINO NO TEXTIL SECANO  TO SAGRA-TOLEDO</t>
  </si>
  <si>
    <t>LINO NO TEXTIL REGADIO TO SAGRA-TOLEDO</t>
  </si>
  <si>
    <t>LINO NO TEXTIL SECANO  TO LA JARA</t>
  </si>
  <si>
    <t>LINO NO TEXTL  REGADIO TO LA JARA</t>
  </si>
  <si>
    <t>LINO NO TEXTIL SECANO  TO MONTES NAVAH</t>
  </si>
  <si>
    <t>LINO NO TEXTIL REGADIO TO MONTES NAVAH</t>
  </si>
  <si>
    <t>LINO NO TEXTIL SECANO  TO MONTES YEBENES</t>
  </si>
  <si>
    <t>LINO NO TEXTIL REGADIO TO MONTES YEBENES</t>
  </si>
  <si>
    <t>LINO NO TEXTIL SECANO  TO LA MANCHA</t>
  </si>
  <si>
    <t>LINO NO TEXTIL REGADIO TO LA MANCHA</t>
  </si>
  <si>
    <t>LINO TEXTIL</t>
  </si>
  <si>
    <t>LAVANDA Y LAVANDIN</t>
  </si>
  <si>
    <t>SALVIA OFFICINALIS</t>
  </si>
  <si>
    <t>TABACO</t>
  </si>
  <si>
    <t>ADORMIDERA REGADÍO</t>
  </si>
  <si>
    <t>CEREALES INVIERNO FORRAJE</t>
  </si>
  <si>
    <t>MAIZ FORRAJERO</t>
  </si>
  <si>
    <t>ALFALFA SECANO</t>
  </si>
  <si>
    <t>ALFALFA REGADIO</t>
  </si>
  <si>
    <t>ESPARCETA</t>
  </si>
  <si>
    <t>VEZA-HENO</t>
  </si>
  <si>
    <t>COLIFLOR</t>
  </si>
  <si>
    <t>BROCULI</t>
  </si>
  <si>
    <t>BERENJENA DE ALMAGRO</t>
  </si>
  <si>
    <t>CALABACIN</t>
  </si>
  <si>
    <t>CALABACIN EN INVERNADERO</t>
  </si>
  <si>
    <t>MELON</t>
  </si>
  <si>
    <t>PEPINO</t>
  </si>
  <si>
    <t>PEPINO EN INVERNADERO</t>
  </si>
  <si>
    <t>PIMIENTO</t>
  </si>
  <si>
    <t>TOMATE PARA CONSERVA</t>
  </si>
  <si>
    <t>TOMATE DE PLAZA</t>
  </si>
  <si>
    <t>TOMATE DE PLAZA EN INVERNADERO</t>
  </si>
  <si>
    <t>ACELGA EN INVERNADERO</t>
  </si>
  <si>
    <t>ENDIVIAS,COMPRA DE RAICES Y CULT HRIDROP</t>
  </si>
  <si>
    <t>ESPARRAGO VERDE SECANO</t>
  </si>
  <si>
    <t>ESPARRAGO VERDE REGADIO</t>
  </si>
  <si>
    <t>LECHUGA</t>
  </si>
  <si>
    <t>LECHUGA EN INVERNADERO</t>
  </si>
  <si>
    <t>JUDIA VERDE EN INVERNADERO</t>
  </si>
  <si>
    <t>ALOE VERA REGADIO</t>
  </si>
  <si>
    <t>AJOS SECANO</t>
  </si>
  <si>
    <t>AJOS REGADIO TRADICIONAL</t>
  </si>
  <si>
    <t>AJOS REGADIO SEMIMECANIZADO</t>
  </si>
  <si>
    <t>AJOS REGADIO MECANIZADO</t>
  </si>
  <si>
    <t>CEBOLLA</t>
  </si>
  <si>
    <t>PUERRO</t>
  </si>
  <si>
    <t>ZANAHORIA</t>
  </si>
  <si>
    <t>Tradicional(2siemb/3band/cooling/fabric)</t>
  </si>
  <si>
    <t>Moderno cooling(3siem/3ban/cale/fabrica)</t>
  </si>
  <si>
    <t>Mode Air acon(3siem/4ban/cale/fabr-fres)</t>
  </si>
  <si>
    <t>Intensivo semimecanizad(5s/5b/cCO/fresc)</t>
  </si>
  <si>
    <t>Intensivo automatizado(5,5s/6b/cCO/fres)</t>
  </si>
  <si>
    <t>Tradicional (3siemb/1band/cooling)</t>
  </si>
  <si>
    <t>Moderno (4siemb/2band/air acond)</t>
  </si>
  <si>
    <t>FLOR CORTADA</t>
  </si>
  <si>
    <t>BARBECHO TRADICIONAL</t>
  </si>
  <si>
    <t>BARBECHO RET, SECANO  AB MANCHA</t>
  </si>
  <si>
    <t>BARBECHO RET, REGADIO AB MANCHA</t>
  </si>
  <si>
    <t>BARBECHO RET, SECANO  AB MANCHUELA</t>
  </si>
  <si>
    <t>BARBECHO RET, REGADIO AB MANCHUELA</t>
  </si>
  <si>
    <t>BARBECHO RET, SECANO  AB SIERRA ALCARAZ</t>
  </si>
  <si>
    <t>BARBECHO RET, REGADIO AB SIERRA ALCARAZ</t>
  </si>
  <si>
    <t>BARBECHO RET, SECANO  AB CENTRO</t>
  </si>
  <si>
    <t>BARBECHO RET, REGADIO AB CENTRO</t>
  </si>
  <si>
    <t>BARBECHO RET, SECANO  AB ALMANSA</t>
  </si>
  <si>
    <t>BARBECHO RET, REGADIO AB ALMANSA</t>
  </si>
  <si>
    <t>BARBECHO RET, SECANO  AB SIERRA DE SE</t>
  </si>
  <si>
    <t>BARBECHO RET, REGADIO AB SIERRA DE SE</t>
  </si>
  <si>
    <t>BARBECHO RET, SECANO  AB HELLIN</t>
  </si>
  <si>
    <t>BARBECHO RET, REGADIO AB HELLIN</t>
  </si>
  <si>
    <t>BARBECHO RET, SECANO  CR MONTES NORTE</t>
  </si>
  <si>
    <t>BARBECHO RET, REGADIO CR MONTES NORTE</t>
  </si>
  <si>
    <t>BARBECHO RET, SECANO  CR CAMPO CALATRAVA</t>
  </si>
  <si>
    <t>BARBECHO RET, REGADIO CR CAMPO CALATRAVA</t>
  </si>
  <si>
    <t>BARBECHO RET, SECANO  CR MANCHA</t>
  </si>
  <si>
    <t>BARBECHO RET, REGADIO CR MANCHA</t>
  </si>
  <si>
    <t>BARBECHO RET, SECANO  CR MONTES SUR</t>
  </si>
  <si>
    <t>BARBECHO RET, REGADIO CR MONTES SUR</t>
  </si>
  <si>
    <t>BARBECHO RET, SECANO  CR PASTOS</t>
  </si>
  <si>
    <t>BARBECHO RET, REGADIO CR PASTOS</t>
  </si>
  <si>
    <t>BARBECHO RET, SECANO  CR CAMPO MONTIEL</t>
  </si>
  <si>
    <t>BARBECHO RET, REGADIO CR CAMPO MONTIEL</t>
  </si>
  <si>
    <t>BARBECHO RET, SECANO  CU ALCARRIA</t>
  </si>
  <si>
    <t>BARBECHO RET, REGADIO CU ALCARRIA</t>
  </si>
  <si>
    <t>BARBECHO RET, SECANO  CU SERRANIA ALTA</t>
  </si>
  <si>
    <t>BARBECHO RET, REGADIO CU SERRANIA ALTA</t>
  </si>
  <si>
    <t>BARBECHO RET, SECANO  CU SERRANIA MEDIA</t>
  </si>
  <si>
    <t>BARBECHO RET, REGADIO CU SERRANIA MEDIA</t>
  </si>
  <si>
    <t>BARBECHO RET, SECANO  CU SERRANIA BAJA</t>
  </si>
  <si>
    <t>BARBECHO RET, REGADIO CU SERRANIA BAJA</t>
  </si>
  <si>
    <t>BARBECHO RET, SECANO  CU MANCHUELA</t>
  </si>
  <si>
    <t>BARBECHO RET, REGADIO CU MANCHUELA</t>
  </si>
  <si>
    <t>BARBECHO RET, SECANO  CU MANCHA BAJA</t>
  </si>
  <si>
    <t>BARBECHO RET, REGADIO CU MANCHA BAJA</t>
  </si>
  <si>
    <t>BARBECHO RET, SECANO  CU MANCHA ALTA</t>
  </si>
  <si>
    <t>BARBECHO RET, REGADIO CU MANCHA ALTA</t>
  </si>
  <si>
    <t>BARBECHO RET, SECANO  GU CAMPIÑA</t>
  </si>
  <si>
    <t>BARBECHO RET, REGADIO GU CAMPIÑA</t>
  </si>
  <si>
    <t>BARBECHO RET, SECANO  GU SIERRA</t>
  </si>
  <si>
    <t>BARBECHO RET, REGADIO GU SIERRA</t>
  </si>
  <si>
    <t>BARBECHO RET, SECANO  GU ALCARRIA ALTA</t>
  </si>
  <si>
    <t>BARBECHO RET, REGADIO GU ALCARRIA ALTA</t>
  </si>
  <si>
    <t>BARBECHO RET, SECANO  GU MOLINA DE ARAGO</t>
  </si>
  <si>
    <t>BARBECHO RET, REGADIO GU MOLINA ARAGON</t>
  </si>
  <si>
    <t>BARBECHO RET, SECANO  GU ALCARRIA BAJA</t>
  </si>
  <si>
    <t>BARBECHO RET, REGADIO GU ALCARRIA BAJA</t>
  </si>
  <si>
    <t>BARBECHO RET, SECANO  TO TALAVERA</t>
  </si>
  <si>
    <t>BARBECHO RET, REGADIO TO TALAVERA</t>
  </si>
  <si>
    <t>BARBECHO RET, SECANO  TO TORRIJOS</t>
  </si>
  <si>
    <t>BARBECHO RET, REGADIO TO TORRIJOS</t>
  </si>
  <si>
    <t>BARBECHO RET, SECANO  TO SAGRA-TOLEDO</t>
  </si>
  <si>
    <t>BARBECHO RET, REGADIO TO SAGRA-TOLEDO</t>
  </si>
  <si>
    <t>BARBECHO RET, SECANO  TO LA JARA</t>
  </si>
  <si>
    <t>BARBECHO RET, REGADIO TO LA JARA</t>
  </si>
  <si>
    <t>BARBECHO RET, SECANO  TO MONTES NAVAHERM</t>
  </si>
  <si>
    <t>BARBECHO RET, REGADIO TO MONTES NAVAHERM</t>
  </si>
  <si>
    <t>BARBECHO RET, SECANO  TO MONTES YEBENES</t>
  </si>
  <si>
    <t>BARBECHO RET, REGADIO TO MONTES YEBENES</t>
  </si>
  <si>
    <t>BARBECHO RET, SECANO  TO LA MANCHA</t>
  </si>
  <si>
    <t>BARBECHO RET, REGADIO TO LA MANCHA</t>
  </si>
  <si>
    <t>BARBECHO ECOLOGICO</t>
  </si>
  <si>
    <t>ERIALES Y PASTIZALES</t>
  </si>
  <si>
    <t>CAMELINA</t>
  </si>
  <si>
    <t>ALBARICOQUERO</t>
  </si>
  <si>
    <t>CIRUELO</t>
  </si>
  <si>
    <t>ALMENDROS SECANO</t>
  </si>
  <si>
    <t>ALMENDROS REGADÍO</t>
  </si>
  <si>
    <t>NOGALES</t>
  </si>
  <si>
    <t>PISTACHO REGADÍO</t>
  </si>
  <si>
    <t>PISTACHO SECANO</t>
  </si>
  <si>
    <t>HIGUERA SECANO</t>
  </si>
  <si>
    <t>HIGUERA REGADÍO</t>
  </si>
  <si>
    <t>ACEITUNA ALMAZARA SECANO</t>
  </si>
  <si>
    <t>ACEITUNA ALMAZARA REGADIO</t>
  </si>
  <si>
    <t>ACEITUNA ALMAZARA MARGINAL</t>
  </si>
  <si>
    <t>VIÑA SECANO</t>
  </si>
  <si>
    <t>VIÑA REGADIO</t>
  </si>
  <si>
    <t>GARNACHA TINTORERA-ALBACETE</t>
  </si>
  <si>
    <t>MIMBRERA SECANO</t>
  </si>
  <si>
    <t>MIMBRERA REGADÍO</t>
  </si>
  <si>
    <t>OTROS CULTIVOS LEÑOSOS</t>
  </si>
  <si>
    <t>VIVEROS DE OLIVO</t>
  </si>
  <si>
    <t>VIVEROS DE VID (BARBADOS)</t>
  </si>
  <si>
    <t>VIVEROS DE VID (INJERTADA)</t>
  </si>
  <si>
    <t>VIVEROS DE ARBUSTOS EN CONTENEDOR-INT.</t>
  </si>
  <si>
    <t>VIVEROS DE VIVACES Y ANUALES-INTEN.</t>
  </si>
  <si>
    <t>VIVEROS DE ARBUSTOS EN CONTENEDOR-EXT.</t>
  </si>
  <si>
    <t>CULTIVOS FORESTALES GENERALES</t>
  </si>
  <si>
    <t>TRUFA</t>
  </si>
  <si>
    <t>PLANTONES DE CONIFERAS</t>
  </si>
  <si>
    <t>VIVEROS DE ARBUSTOS EN CONTENEDOR</t>
  </si>
  <si>
    <t>VIVEROS DE VIVACES Y ANUALES</t>
  </si>
  <si>
    <t>VIVEROS DE FRONDOSAS</t>
  </si>
  <si>
    <t>SEMILLEROS PLANTAS DE HORTÍCOLAS</t>
  </si>
  <si>
    <t>PRODUCCIÓN DE PLANTA DE FRESA</t>
  </si>
  <si>
    <t>VIVEROS DE FRONDOSAS EN EXTENSIVO</t>
  </si>
  <si>
    <t>Gallinas ponedoras</t>
  </si>
  <si>
    <t>Gallinas producción de huevos fértiles</t>
  </si>
  <si>
    <t>POLLOS DE CARNE</t>
  </si>
  <si>
    <t>CRIA DE PERDIGONES</t>
  </si>
  <si>
    <t>AVESTRUCES CICLO COMPLETO</t>
  </si>
  <si>
    <t>GRANJAS CINEGE (PERDICES CICLO COMPLETO)</t>
  </si>
  <si>
    <t>GRANJAS CINEGE (PERDICES PARA PUESTA)</t>
  </si>
  <si>
    <t>GRANJAS CINEGE (PALOMAS DE CARNE)</t>
  </si>
  <si>
    <t>JABALIES</t>
  </si>
  <si>
    <t>G, CINEG, (MAMIF, MENORES)</t>
  </si>
  <si>
    <t>HELICICULTURA</t>
  </si>
  <si>
    <t>Helicicultura - Extensivo(engorde final)</t>
  </si>
  <si>
    <t>Helicicultura - Intensivo(nave)</t>
  </si>
  <si>
    <t>ABEJAS (COLMENAS LAYENS)</t>
  </si>
  <si>
    <t>ABEJAS (COLMENAS PERFECCION)</t>
  </si>
  <si>
    <t>BOVINO DE CARNE &gt; 2 AÑOS</t>
  </si>
  <si>
    <t>BOVINO DE CARNE &gt; 6 MESES &lt; 2 AÑOS</t>
  </si>
  <si>
    <t>BOVINO DE CARNE &lt; 6 MESES</t>
  </si>
  <si>
    <t>CEBO INTEN. BOVINO CARNE &gt;6 MESES&lt;2 AÑOS</t>
  </si>
  <si>
    <t>CEBO INTENSIVO BOVINO DE CARNE &lt; 6 MESES</t>
  </si>
  <si>
    <t>BOVINO DE LECHE ( PROD, 6,000 KG,)</t>
  </si>
  <si>
    <t>BOVINO DE LECHE (PROD, 5,500 KG,)</t>
  </si>
  <si>
    <t>BOVINO DE LECHE ( PROD, 5,000 KG,)</t>
  </si>
  <si>
    <t>BOVINO DE LECHE ( PROD, 4,500 KG,)</t>
  </si>
  <si>
    <t>BOVINO DE LECHE (PROD, 4,000 KG,)</t>
  </si>
  <si>
    <t>BOVINO DE LIDIA &gt; 2 AÑOS</t>
  </si>
  <si>
    <t>CAPRINO DE CARNE</t>
  </si>
  <si>
    <t>CAPRINO DE LECHE</t>
  </si>
  <si>
    <t>CONEJOS GRANJA</t>
  </si>
  <si>
    <t>CONEJOS EXTENSIVOS</t>
  </si>
  <si>
    <t>LIEBRES PARA REPOBLACION DE COTOS</t>
  </si>
  <si>
    <t>EQUINOS PARA VIDA (SIN DOMA)</t>
  </si>
  <si>
    <t>OVINO DE CARNE</t>
  </si>
  <si>
    <t>CORDEROS DE CEBO</t>
  </si>
  <si>
    <t>OVINO DE LECHE</t>
  </si>
  <si>
    <t>OVINO DE LECHE RAZAS ESPECIALIZADAS</t>
  </si>
  <si>
    <t>PORCINO INTENSIVO CEBO EXCLUSIVO</t>
  </si>
  <si>
    <t>PORCINO INTENSIVO PRODUCCION DE LECHONES</t>
  </si>
  <si>
    <t>PORCINO INTENSIVO CICLO CERRADO</t>
  </si>
  <si>
    <t>PORCINO EXTENSIVO CICLO CERRADO</t>
  </si>
  <si>
    <t>PORCINO EXTENSIVO PRODUCCION DE LECHONES</t>
  </si>
  <si>
    <t>PORCINO EXTENSIVO CEBO EXCLUSIVO</t>
  </si>
  <si>
    <t>Lombricultura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</si>
</sst>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000"/>
    <numFmt numFmtId="166" formatCode="dd/mm/yyyy;@"/>
    <numFmt numFmtId="167" formatCode="[$-C0A]d\ &quot;de&quot;\ mmmm\ &quot;de&quot;\ yyyy;@"/>
    <numFmt numFmtId="168" formatCode="0.0%"/>
    <numFmt numFmtId="169" formatCode="#,##0.000000"/>
    <numFmt numFmtId="170" formatCode="0.00000"/>
    <numFmt numFmtId="171" formatCode="0.00000000"/>
  </numFmts>
  <fonts count="31">
    <font>
      <sz val="11"/>
      <color theme="1"/>
      <name val="Calibri"/>
      <family val="2"/>
      <scheme val="minor"/>
    </font>
    <font>
      <b/>
      <sz val="11"/>
      <color theme="1"/>
      <name val="Calibri"/>
      <family val="2"/>
      <scheme val="minor"/>
    </font>
    <font>
      <sz val="8"/>
      <name val="Arial Narrow"/>
      <family val="2"/>
    </font>
    <font>
      <sz val="8"/>
      <name val="Arial"/>
      <family val="2"/>
    </font>
    <font>
      <b/>
      <sz val="8"/>
      <name val="Arial"/>
      <family val="2"/>
    </font>
    <font>
      <b/>
      <sz val="9"/>
      <name val="Arial"/>
      <family val="2"/>
    </font>
    <font>
      <b/>
      <u/>
      <sz val="9"/>
      <name val="Arial"/>
      <family val="2"/>
    </font>
    <font>
      <vertAlign val="superscript"/>
      <sz val="10"/>
      <name val="Arial"/>
      <family val="2"/>
    </font>
    <font>
      <sz val="9"/>
      <name val="Arial"/>
      <family val="2"/>
    </font>
    <font>
      <b/>
      <sz val="10"/>
      <name val="Arial"/>
      <family val="2"/>
    </font>
    <font>
      <sz val="9"/>
      <name val="Arial Narrow"/>
      <family val="2"/>
    </font>
    <font>
      <b/>
      <sz val="8"/>
      <color indexed="8"/>
      <name val="Arial"/>
      <family val="2"/>
    </font>
    <font>
      <b/>
      <sz val="9"/>
      <name val="Arial Narrow"/>
      <family val="2"/>
    </font>
    <font>
      <sz val="7"/>
      <name val="Arial"/>
      <family val="2"/>
    </font>
    <font>
      <sz val="9"/>
      <color indexed="63"/>
      <name val="Arial Narrow"/>
      <family val="2"/>
    </font>
    <font>
      <sz val="9"/>
      <color indexed="8"/>
      <name val="Arial Narrow"/>
      <family val="2"/>
    </font>
    <font>
      <sz val="10"/>
      <name val="Arial"/>
      <family val="2"/>
    </font>
    <font>
      <b/>
      <sz val="10"/>
      <color rgb="FF000000"/>
      <name val="Microsoft Sans Serif"/>
      <family val="2"/>
    </font>
    <font>
      <sz val="10"/>
      <color rgb="FF000000"/>
      <name val="Microsoft Sans Serif"/>
      <family val="2"/>
    </font>
    <font>
      <sz val="10"/>
      <name val="Arial"/>
      <family val="2"/>
    </font>
    <font>
      <sz val="22"/>
      <name val="Arial Black"/>
      <family val="2"/>
    </font>
    <font>
      <b/>
      <sz val="8"/>
      <name val="Arial Narrow"/>
      <family val="2"/>
    </font>
    <font>
      <b/>
      <u/>
      <sz val="11"/>
      <color theme="1"/>
      <name val="Times New Roman"/>
      <family val="1"/>
    </font>
    <font>
      <b/>
      <sz val="11"/>
      <color theme="1"/>
      <name val="Times New Roman"/>
      <family val="1"/>
    </font>
    <font>
      <sz val="11"/>
      <color theme="1"/>
      <name val="Times New Roman"/>
      <family val="1"/>
    </font>
    <font>
      <u/>
      <sz val="11"/>
      <color theme="1"/>
      <name val="Times New Roman"/>
      <family val="1"/>
    </font>
    <font>
      <sz val="7"/>
      <color theme="1"/>
      <name val="Times New Roman"/>
      <family val="1"/>
    </font>
    <font>
      <sz val="9"/>
      <name val="Calibri"/>
      <family val="2"/>
    </font>
    <font>
      <sz val="10"/>
      <color theme="1"/>
      <name val="Segoe UI"/>
      <family val="2"/>
    </font>
    <font>
      <sz val="10"/>
      <name val="Segoe UI"/>
      <family val="2"/>
      <charset val="1"/>
    </font>
    <font>
      <sz val="10"/>
      <name val="Segoe UI"/>
      <family val="2"/>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rgb="FFFF0000"/>
        <bgColor indexed="64"/>
      </patternFill>
    </fill>
    <fill>
      <patternFill patternType="solid">
        <fgColor theme="0" tint="-0.249977111117893"/>
        <bgColor indexed="64"/>
      </patternFill>
    </fill>
    <fill>
      <patternFill patternType="solid">
        <fgColor rgb="FF00FF00"/>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8" tint="0.79998168889431442"/>
        <bgColor indexed="64"/>
      </patternFill>
    </fill>
  </fills>
  <borders count="61">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3">
    <xf numFmtId="0" fontId="0" fillId="0" borderId="0"/>
    <xf numFmtId="0" fontId="16" fillId="0" borderId="0"/>
    <xf numFmtId="0" fontId="19" fillId="0" borderId="0"/>
  </cellStyleXfs>
  <cellXfs count="419">
    <xf numFmtId="0" fontId="0" fillId="0" borderId="0" xfId="0"/>
    <xf numFmtId="4" fontId="3" fillId="3" borderId="2" xfId="0" applyNumberFormat="1" applyFont="1" applyFill="1" applyBorder="1" applyProtection="1">
      <protection hidden="1"/>
    </xf>
    <xf numFmtId="0" fontId="0" fillId="0" borderId="0" xfId="0" applyProtection="1">
      <protection hidden="1"/>
    </xf>
    <xf numFmtId="49" fontId="3" fillId="3" borderId="1" xfId="0" applyNumberFormat="1" applyFont="1" applyFill="1" applyBorder="1" applyProtection="1">
      <protection hidden="1"/>
    </xf>
    <xf numFmtId="4" fontId="3" fillId="3" borderId="1" xfId="0" applyNumberFormat="1" applyFont="1" applyFill="1" applyBorder="1" applyProtection="1">
      <protection hidden="1"/>
    </xf>
    <xf numFmtId="4" fontId="3" fillId="3" borderId="2" xfId="0" applyNumberFormat="1" applyFont="1" applyFill="1" applyBorder="1" applyAlignment="1" applyProtection="1">
      <alignment horizontal="center"/>
      <protection hidden="1"/>
    </xf>
    <xf numFmtId="0" fontId="0" fillId="0" borderId="9" xfId="0" applyBorder="1" applyProtection="1">
      <protection hidden="1"/>
    </xf>
    <xf numFmtId="0" fontId="0" fillId="0" borderId="10" xfId="0" applyBorder="1" applyProtection="1">
      <protection hidden="1"/>
    </xf>
    <xf numFmtId="0" fontId="0" fillId="0" borderId="13" xfId="0" applyBorder="1" applyProtection="1">
      <protection hidden="1"/>
    </xf>
    <xf numFmtId="49" fontId="4" fillId="3" borderId="1" xfId="0" applyNumberFormat="1" applyFont="1" applyFill="1" applyBorder="1" applyProtection="1">
      <protection hidden="1"/>
    </xf>
    <xf numFmtId="4" fontId="4" fillId="3" borderId="2" xfId="0" applyNumberFormat="1" applyFont="1" applyFill="1" applyBorder="1" applyAlignment="1" applyProtection="1">
      <alignment horizontal="center"/>
      <protection hidden="1"/>
    </xf>
    <xf numFmtId="0" fontId="4" fillId="0" borderId="28" xfId="0" applyFont="1" applyBorder="1" applyProtection="1">
      <protection hidden="1"/>
    </xf>
    <xf numFmtId="0" fontId="0" fillId="0" borderId="28" xfId="0" applyBorder="1" applyProtection="1">
      <protection hidden="1"/>
    </xf>
    <xf numFmtId="0" fontId="0" fillId="0" borderId="29" xfId="0" applyBorder="1" applyProtection="1">
      <protection hidden="1"/>
    </xf>
    <xf numFmtId="0" fontId="0" fillId="0" borderId="30" xfId="0" applyBorder="1" applyProtection="1">
      <protection hidden="1"/>
    </xf>
    <xf numFmtId="0" fontId="3" fillId="0" borderId="0" xfId="0" applyFont="1" applyProtection="1">
      <protection hidden="1"/>
    </xf>
    <xf numFmtId="0" fontId="4" fillId="0" borderId="0" xfId="0" applyFont="1" applyProtection="1">
      <protection hidden="1"/>
    </xf>
    <xf numFmtId="0" fontId="0" fillId="0" borderId="11" xfId="0" applyBorder="1" applyProtection="1">
      <protection hidden="1"/>
    </xf>
    <xf numFmtId="0" fontId="4" fillId="2" borderId="20" xfId="0" applyFont="1" applyFill="1" applyBorder="1" applyProtection="1">
      <protection hidden="1"/>
    </xf>
    <xf numFmtId="0" fontId="0" fillId="2" borderId="4" xfId="0" applyFill="1" applyBorder="1" applyProtection="1">
      <protection hidden="1"/>
    </xf>
    <xf numFmtId="0" fontId="9" fillId="0" borderId="0" xfId="0" applyFont="1" applyAlignment="1" applyProtection="1">
      <alignment horizontal="right"/>
      <protection hidden="1"/>
    </xf>
    <xf numFmtId="0" fontId="10" fillId="0" borderId="0" xfId="0" applyFont="1" applyProtection="1">
      <protection hidden="1"/>
    </xf>
    <xf numFmtId="0" fontId="3" fillId="0" borderId="9" xfId="0" applyFont="1" applyBorder="1" applyProtection="1">
      <protection hidden="1"/>
    </xf>
    <xf numFmtId="0" fontId="0" fillId="0" borderId="38" xfId="0" applyBorder="1" applyProtection="1">
      <protection hidden="1"/>
    </xf>
    <xf numFmtId="0" fontId="3" fillId="0" borderId="39" xfId="0" applyFont="1" applyBorder="1" applyProtection="1">
      <protection hidden="1"/>
    </xf>
    <xf numFmtId="0" fontId="10" fillId="0" borderId="39" xfId="0" applyFont="1" applyBorder="1" applyProtection="1">
      <protection hidden="1"/>
    </xf>
    <xf numFmtId="0" fontId="3" fillId="2" borderId="4" xfId="0" applyFont="1" applyFill="1" applyBorder="1" applyProtection="1">
      <protection hidden="1"/>
    </xf>
    <xf numFmtId="0" fontId="3" fillId="0" borderId="12" xfId="0" applyFont="1" applyBorder="1" applyProtection="1">
      <protection hidden="1"/>
    </xf>
    <xf numFmtId="0" fontId="10" fillId="0" borderId="12" xfId="0" applyFont="1" applyBorder="1" applyProtection="1">
      <protection hidden="1"/>
    </xf>
    <xf numFmtId="0" fontId="10"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3" fontId="10" fillId="0" borderId="0" xfId="0" applyNumberFormat="1" applyFont="1" applyAlignment="1" applyProtection="1">
      <alignment horizontal="left" vertical="center"/>
      <protection hidden="1"/>
    </xf>
    <xf numFmtId="3" fontId="3" fillId="0" borderId="0" xfId="0" applyNumberFormat="1" applyFont="1" applyAlignment="1" applyProtection="1">
      <alignment horizontal="left" vertical="center"/>
      <protection hidden="1"/>
    </xf>
    <xf numFmtId="3" fontId="12" fillId="0" borderId="0" xfId="0" applyNumberFormat="1" applyFont="1" applyProtection="1">
      <protection hidden="1"/>
    </xf>
    <xf numFmtId="0" fontId="13" fillId="0" borderId="0" xfId="0" applyFont="1" applyAlignment="1" applyProtection="1">
      <alignment horizontal="left"/>
      <protection hidden="1"/>
    </xf>
    <xf numFmtId="0" fontId="12" fillId="0" borderId="0" xfId="0" applyFont="1" applyProtection="1">
      <protection hidden="1"/>
    </xf>
    <xf numFmtId="0" fontId="10" fillId="0" borderId="0" xfId="0" applyFont="1" applyAlignment="1" applyProtection="1">
      <alignment horizontal="right"/>
      <protection hidden="1"/>
    </xf>
    <xf numFmtId="3" fontId="4" fillId="0" borderId="0" xfId="0" applyNumberFormat="1" applyFont="1" applyProtection="1">
      <protection hidden="1"/>
    </xf>
    <xf numFmtId="3" fontId="12" fillId="0" borderId="0" xfId="0" applyNumberFormat="1" applyFont="1" applyAlignment="1" applyProtection="1">
      <alignment horizontal="left" vertical="center"/>
      <protection hidden="1"/>
    </xf>
    <xf numFmtId="3" fontId="12" fillId="0" borderId="0" xfId="0" applyNumberFormat="1" applyFont="1" applyAlignment="1" applyProtection="1">
      <alignment vertical="center"/>
      <protection hidden="1"/>
    </xf>
    <xf numFmtId="0" fontId="2" fillId="0" borderId="0" xfId="0" applyFont="1" applyProtection="1">
      <protection hidden="1"/>
    </xf>
    <xf numFmtId="0" fontId="2" fillId="0" borderId="9" xfId="0" applyFont="1" applyBorder="1" applyProtection="1">
      <protection hidden="1"/>
    </xf>
    <xf numFmtId="0" fontId="3" fillId="9" borderId="1" xfId="0" applyFont="1" applyFill="1" applyBorder="1" applyAlignment="1" applyProtection="1">
      <alignment horizontal="center"/>
      <protection hidden="1"/>
    </xf>
    <xf numFmtId="49" fontId="3" fillId="3" borderId="34" xfId="0" applyNumberFormat="1" applyFont="1" applyFill="1" applyBorder="1" applyProtection="1">
      <protection hidden="1"/>
    </xf>
    <xf numFmtId="49" fontId="3" fillId="3" borderId="2" xfId="0" applyNumberFormat="1" applyFont="1" applyFill="1" applyBorder="1" applyProtection="1">
      <protection hidden="1"/>
    </xf>
    <xf numFmtId="0" fontId="3" fillId="9" borderId="55" xfId="0" applyFont="1" applyFill="1" applyBorder="1" applyAlignment="1" applyProtection="1">
      <alignment horizontal="center"/>
      <protection hidden="1"/>
    </xf>
    <xf numFmtId="0" fontId="4" fillId="9" borderId="55" xfId="0" applyFont="1" applyFill="1" applyBorder="1" applyAlignment="1" applyProtection="1">
      <alignment horizontal="center"/>
      <protection hidden="1"/>
    </xf>
    <xf numFmtId="49" fontId="4" fillId="3" borderId="55" xfId="0" applyNumberFormat="1" applyFont="1" applyFill="1" applyBorder="1" applyAlignment="1" applyProtection="1">
      <alignment horizontal="center"/>
      <protection hidden="1"/>
    </xf>
    <xf numFmtId="0" fontId="3" fillId="9" borderId="2" xfId="0" applyFont="1" applyFill="1" applyBorder="1" applyAlignment="1" applyProtection="1">
      <alignment horizontal="center"/>
      <protection hidden="1"/>
    </xf>
    <xf numFmtId="4" fontId="3" fillId="8" borderId="1" xfId="0" applyNumberFormat="1" applyFont="1" applyFill="1" applyBorder="1" applyAlignment="1" applyProtection="1">
      <alignment horizontal="center"/>
      <protection hidden="1"/>
    </xf>
    <xf numFmtId="0" fontId="4" fillId="0" borderId="8" xfId="0" applyFont="1" applyBorder="1" applyProtection="1">
      <protection hidden="1"/>
    </xf>
    <xf numFmtId="4" fontId="3" fillId="3" borderId="42" xfId="0" applyNumberFormat="1" applyFont="1" applyFill="1" applyBorder="1" applyAlignment="1" applyProtection="1">
      <alignment horizontal="center"/>
      <protection hidden="1"/>
    </xf>
    <xf numFmtId="4" fontId="3" fillId="8" borderId="2" xfId="0" applyNumberFormat="1" applyFont="1" applyFill="1" applyBorder="1" applyProtection="1">
      <protection hidden="1"/>
    </xf>
    <xf numFmtId="0" fontId="3" fillId="9" borderId="3" xfId="0" applyFont="1" applyFill="1" applyBorder="1" applyAlignment="1" applyProtection="1">
      <alignment horizontal="center"/>
      <protection hidden="1"/>
    </xf>
    <xf numFmtId="2" fontId="3" fillId="3" borderId="5" xfId="0" applyNumberFormat="1" applyFont="1" applyFill="1" applyBorder="1" applyProtection="1">
      <protection hidden="1"/>
    </xf>
    <xf numFmtId="0" fontId="2" fillId="2" borderId="1" xfId="0" applyFont="1" applyFill="1" applyBorder="1" applyAlignment="1" applyProtection="1">
      <alignment horizontal="center"/>
      <protection hidden="1"/>
    </xf>
    <xf numFmtId="0" fontId="2" fillId="0" borderId="55" xfId="0" applyFont="1" applyBorder="1" applyAlignment="1" applyProtection="1">
      <alignment horizontal="center"/>
      <protection hidden="1"/>
    </xf>
    <xf numFmtId="0" fontId="2" fillId="0" borderId="55" xfId="0" applyFont="1" applyBorder="1" applyProtection="1">
      <protection hidden="1"/>
    </xf>
    <xf numFmtId="0" fontId="2" fillId="0" borderId="6" xfId="0" applyFont="1" applyBorder="1" applyProtection="1">
      <protection hidden="1"/>
    </xf>
    <xf numFmtId="0" fontId="2" fillId="8" borderId="8" xfId="0" applyFont="1" applyFill="1" applyBorder="1" applyProtection="1">
      <protection hidden="1"/>
    </xf>
    <xf numFmtId="0" fontId="2" fillId="2" borderId="6" xfId="0" applyFont="1" applyFill="1" applyBorder="1" applyProtection="1">
      <protection hidden="1"/>
    </xf>
    <xf numFmtId="0" fontId="2" fillId="2" borderId="8" xfId="0" applyFont="1" applyFill="1" applyBorder="1" applyProtection="1">
      <protection hidden="1"/>
    </xf>
    <xf numFmtId="0" fontId="2" fillId="0" borderId="10" xfId="0" applyFont="1" applyBorder="1" applyProtection="1">
      <protection hidden="1"/>
    </xf>
    <xf numFmtId="0" fontId="2" fillId="0" borderId="11" xfId="0" applyFont="1" applyBorder="1" applyProtection="1">
      <protection hidden="1"/>
    </xf>
    <xf numFmtId="0" fontId="2" fillId="0" borderId="13" xfId="0" applyFont="1" applyBorder="1" applyProtection="1">
      <protection hidden="1"/>
    </xf>
    <xf numFmtId="0" fontId="2" fillId="6" borderId="8" xfId="0" applyFont="1" applyFill="1" applyBorder="1" applyProtection="1">
      <protection hidden="1"/>
    </xf>
    <xf numFmtId="0" fontId="21" fillId="0" borderId="55" xfId="0" applyFont="1" applyBorder="1" applyAlignment="1" applyProtection="1">
      <alignment horizontal="center"/>
      <protection hidden="1"/>
    </xf>
    <xf numFmtId="0" fontId="2" fillId="2" borderId="6" xfId="0" applyFont="1" applyFill="1" applyBorder="1" applyAlignment="1" applyProtection="1">
      <alignment horizontal="center"/>
      <protection hidden="1"/>
    </xf>
    <xf numFmtId="0" fontId="2" fillId="8" borderId="0" xfId="0" applyFont="1" applyFill="1" applyAlignment="1" applyProtection="1">
      <alignment horizontal="center"/>
      <protection hidden="1"/>
    </xf>
    <xf numFmtId="0" fontId="4" fillId="3" borderId="0" xfId="0" applyFont="1" applyFill="1" applyProtection="1">
      <protection hidden="1"/>
    </xf>
    <xf numFmtId="0" fontId="3" fillId="3" borderId="0" xfId="0" applyFont="1" applyFill="1" applyProtection="1">
      <protection hidden="1"/>
    </xf>
    <xf numFmtId="165" fontId="2" fillId="0" borderId="0" xfId="0" applyNumberFormat="1" applyFont="1" applyProtection="1">
      <protection hidden="1"/>
    </xf>
    <xf numFmtId="4" fontId="2" fillId="0" borderId="0" xfId="0" applyNumberFormat="1" applyFont="1" applyProtection="1">
      <protection hidden="1"/>
    </xf>
    <xf numFmtId="0" fontId="2" fillId="0" borderId="0" xfId="0" applyFont="1" applyAlignment="1" applyProtection="1">
      <alignment horizontal="center"/>
      <protection hidden="1"/>
    </xf>
    <xf numFmtId="0" fontId="2" fillId="8" borderId="55" xfId="0" applyFont="1" applyFill="1" applyBorder="1" applyAlignment="1" applyProtection="1">
      <alignment horizontal="center"/>
      <protection hidden="1"/>
    </xf>
    <xf numFmtId="1" fontId="16" fillId="0" borderId="0" xfId="1" applyNumberFormat="1" applyProtection="1">
      <protection hidden="1"/>
    </xf>
    <xf numFmtId="1" fontId="19" fillId="0" borderId="0" xfId="2" applyNumberFormat="1" applyProtection="1">
      <protection hidden="1"/>
    </xf>
    <xf numFmtId="0" fontId="22" fillId="0" borderId="0" xfId="0" applyFont="1" applyAlignment="1" applyProtection="1">
      <alignment horizontal="center" vertical="center"/>
      <protection hidden="1"/>
    </xf>
    <xf numFmtId="0" fontId="22" fillId="0" borderId="0" xfId="0" applyFont="1" applyAlignment="1" applyProtection="1">
      <alignment vertical="center"/>
      <protection hidden="1"/>
    </xf>
    <xf numFmtId="0" fontId="23" fillId="0" borderId="0" xfId="0" applyFont="1" applyAlignment="1" applyProtection="1">
      <alignment vertical="center"/>
      <protection hidden="1"/>
    </xf>
    <xf numFmtId="0" fontId="24" fillId="0" borderId="0" xfId="0" applyFont="1" applyAlignment="1" applyProtection="1">
      <alignment horizontal="justify" vertical="center"/>
      <protection hidden="1"/>
    </xf>
    <xf numFmtId="9" fontId="0" fillId="0" borderId="0" xfId="0" applyNumberFormat="1" applyProtection="1">
      <protection hidden="1"/>
    </xf>
    <xf numFmtId="0" fontId="25" fillId="0" borderId="0" xfId="0" applyFont="1" applyAlignment="1" applyProtection="1">
      <alignment horizontal="justify" vertical="center"/>
      <protection hidden="1"/>
    </xf>
    <xf numFmtId="0" fontId="25" fillId="0" borderId="0" xfId="0" applyFont="1" applyAlignment="1" applyProtection="1">
      <alignment vertical="center"/>
      <protection hidden="1"/>
    </xf>
    <xf numFmtId="0" fontId="24" fillId="0" borderId="59" xfId="0" applyFont="1" applyBorder="1" applyAlignment="1" applyProtection="1">
      <alignment vertical="center" wrapText="1"/>
      <protection hidden="1"/>
    </xf>
    <xf numFmtId="0" fontId="24" fillId="0" borderId="57" xfId="0" applyFont="1" applyBorder="1" applyAlignment="1" applyProtection="1">
      <alignment vertical="center" wrapText="1"/>
      <protection hidden="1"/>
    </xf>
    <xf numFmtId="0" fontId="24" fillId="0" borderId="50" xfId="0" applyFont="1" applyBorder="1" applyAlignment="1" applyProtection="1">
      <alignment horizontal="right" vertical="center" wrapText="1"/>
      <protection hidden="1"/>
    </xf>
    <xf numFmtId="10" fontId="24" fillId="0" borderId="60" xfId="0" applyNumberFormat="1" applyFont="1" applyBorder="1" applyAlignment="1" applyProtection="1">
      <alignment vertical="center" wrapText="1"/>
      <protection hidden="1"/>
    </xf>
    <xf numFmtId="0" fontId="0" fillId="0" borderId="0" xfId="0" applyAlignment="1" applyProtection="1">
      <alignment horizontal="center"/>
      <protection hidden="1"/>
    </xf>
    <xf numFmtId="0" fontId="24" fillId="0" borderId="0" xfId="0" applyFont="1" applyAlignment="1" applyProtection="1">
      <alignment horizontal="right" vertical="center" wrapText="1"/>
      <protection hidden="1"/>
    </xf>
    <xf numFmtId="0" fontId="24" fillId="0" borderId="0" xfId="0" applyFont="1" applyAlignment="1" applyProtection="1">
      <alignment vertical="center" wrapText="1"/>
      <protection hidden="1"/>
    </xf>
    <xf numFmtId="0" fontId="2" fillId="9" borderId="0" xfId="0" applyFont="1" applyFill="1" applyProtection="1">
      <protection hidden="1"/>
    </xf>
    <xf numFmtId="0" fontId="2" fillId="0" borderId="0" xfId="0" applyFont="1" applyAlignment="1" applyProtection="1">
      <alignment horizontal="right"/>
      <protection hidden="1"/>
    </xf>
    <xf numFmtId="4" fontId="2" fillId="0" borderId="0" xfId="0" applyNumberFormat="1" applyFont="1" applyAlignment="1" applyProtection="1">
      <alignment horizontal="right"/>
      <protection hidden="1"/>
    </xf>
    <xf numFmtId="0" fontId="2" fillId="0" borderId="12" xfId="0" applyFont="1" applyBorder="1" applyProtection="1">
      <protection hidden="1"/>
    </xf>
    <xf numFmtId="0" fontId="2" fillId="2" borderId="4" xfId="0" applyFont="1" applyFill="1" applyBorder="1" applyProtection="1">
      <protection hidden="1"/>
    </xf>
    <xf numFmtId="0" fontId="2" fillId="2" borderId="5" xfId="0" applyFont="1" applyFill="1" applyBorder="1" applyProtection="1">
      <protection hidden="1"/>
    </xf>
    <xf numFmtId="0" fontId="9" fillId="0" borderId="9" xfId="0" applyFont="1" applyBorder="1" applyAlignment="1" applyProtection="1">
      <alignment horizontal="right"/>
      <protection hidden="1"/>
    </xf>
    <xf numFmtId="0" fontId="2" fillId="0" borderId="54" xfId="0" applyFont="1" applyBorder="1" applyProtection="1">
      <protection hidden="1"/>
    </xf>
    <xf numFmtId="0" fontId="2" fillId="0" borderId="39" xfId="0" applyFont="1" applyBorder="1" applyProtection="1">
      <protection hidden="1"/>
    </xf>
    <xf numFmtId="0" fontId="2" fillId="0" borderId="42" xfId="0" applyFont="1" applyBorder="1" applyProtection="1">
      <protection hidden="1"/>
    </xf>
    <xf numFmtId="0" fontId="2" fillId="0" borderId="0" xfId="0" applyFont="1" applyAlignment="1" applyProtection="1">
      <alignment horizontal="left"/>
      <protection hidden="1"/>
    </xf>
    <xf numFmtId="0" fontId="2" fillId="0" borderId="47" xfId="0" applyFont="1" applyBorder="1" applyProtection="1">
      <protection hidden="1"/>
    </xf>
    <xf numFmtId="0" fontId="2" fillId="0" borderId="40" xfId="0" applyFont="1" applyBorder="1" applyProtection="1">
      <protection hidden="1"/>
    </xf>
    <xf numFmtId="0" fontId="2" fillId="0" borderId="4" xfId="0" applyFont="1" applyBorder="1" applyProtection="1">
      <protection hidden="1"/>
    </xf>
    <xf numFmtId="0" fontId="2" fillId="0" borderId="19" xfId="0" applyFont="1" applyBorder="1" applyProtection="1">
      <protection hidden="1"/>
    </xf>
    <xf numFmtId="4" fontId="14" fillId="0" borderId="0" xfId="0" applyNumberFormat="1" applyFont="1" applyProtection="1">
      <protection hidden="1"/>
    </xf>
    <xf numFmtId="0" fontId="15" fillId="0" borderId="0" xfId="0" applyFont="1" applyProtection="1">
      <protection hidden="1"/>
    </xf>
    <xf numFmtId="0" fontId="4" fillId="0" borderId="0" xfId="0" applyFont="1" applyAlignment="1" applyProtection="1">
      <alignment vertical="center"/>
      <protection hidden="1"/>
    </xf>
    <xf numFmtId="0" fontId="2" fillId="2" borderId="9" xfId="0" applyFont="1" applyFill="1" applyBorder="1" applyProtection="1">
      <protection hidden="1"/>
    </xf>
    <xf numFmtId="0" fontId="3" fillId="9" borderId="0" xfId="0" applyFont="1" applyFill="1" applyAlignment="1" applyProtection="1">
      <alignment horizontal="center"/>
      <protection hidden="1"/>
    </xf>
    <xf numFmtId="49" fontId="3" fillId="9" borderId="0" xfId="0" applyNumberFormat="1" applyFont="1" applyFill="1" applyProtection="1">
      <protection hidden="1"/>
    </xf>
    <xf numFmtId="4" fontId="3" fillId="9" borderId="0" xfId="0" applyNumberFormat="1" applyFont="1" applyFill="1" applyProtection="1">
      <protection hidden="1"/>
    </xf>
    <xf numFmtId="4" fontId="3" fillId="9" borderId="0" xfId="0" applyNumberFormat="1" applyFont="1" applyFill="1" applyAlignment="1" applyProtection="1">
      <alignment horizontal="center"/>
      <protection hidden="1"/>
    </xf>
    <xf numFmtId="0" fontId="4" fillId="9" borderId="0" xfId="0" applyFont="1" applyFill="1" applyAlignment="1" applyProtection="1">
      <alignment horizontal="center"/>
      <protection hidden="1"/>
    </xf>
    <xf numFmtId="2" fontId="4" fillId="9" borderId="0" xfId="0" applyNumberFormat="1" applyFont="1" applyFill="1" applyAlignment="1" applyProtection="1">
      <alignment horizontal="center"/>
      <protection hidden="1"/>
    </xf>
    <xf numFmtId="4" fontId="4" fillId="9" borderId="0" xfId="0" applyNumberFormat="1" applyFont="1" applyFill="1" applyAlignment="1" applyProtection="1">
      <alignment horizontal="center"/>
      <protection hidden="1"/>
    </xf>
    <xf numFmtId="49" fontId="4" fillId="9" borderId="0" xfId="0" applyNumberFormat="1" applyFont="1" applyFill="1" applyProtection="1">
      <protection hidden="1"/>
    </xf>
    <xf numFmtId="4" fontId="14" fillId="0" borderId="0" xfId="0" applyNumberFormat="1" applyFont="1" applyAlignment="1" applyProtection="1">
      <alignment horizontal="right"/>
      <protection hidden="1"/>
    </xf>
    <xf numFmtId="0" fontId="0" fillId="0" borderId="0" xfId="0" applyAlignment="1">
      <alignment horizontal="left"/>
    </xf>
    <xf numFmtId="4" fontId="2" fillId="0" borderId="0" xfId="0" applyNumberFormat="1" applyFont="1" applyAlignment="1" applyProtection="1">
      <alignment horizontal="center"/>
      <protection hidden="1"/>
    </xf>
    <xf numFmtId="168" fontId="2" fillId="0" borderId="0" xfId="0" applyNumberFormat="1" applyFont="1" applyAlignment="1" applyProtection="1">
      <alignment horizontal="center"/>
      <protection hidden="1"/>
    </xf>
    <xf numFmtId="0" fontId="4" fillId="0" borderId="6" xfId="0" applyFont="1" applyBorder="1" applyProtection="1">
      <protection hidden="1"/>
    </xf>
    <xf numFmtId="0" fontId="0" fillId="0" borderId="8" xfId="0" applyBorder="1" applyProtection="1">
      <protection hidden="1"/>
    </xf>
    <xf numFmtId="0" fontId="0" fillId="0" borderId="12" xfId="0" applyBorder="1" applyProtection="1">
      <protection hidden="1"/>
    </xf>
    <xf numFmtId="2" fontId="10" fillId="0" borderId="0" xfId="0" applyNumberFormat="1" applyFont="1" applyAlignment="1" applyProtection="1">
      <alignment shrinkToFit="1"/>
      <protection hidden="1"/>
    </xf>
    <xf numFmtId="0" fontId="2" fillId="10" borderId="0" xfId="0" applyFont="1" applyFill="1" applyAlignment="1" applyProtection="1">
      <alignment horizontal="right"/>
      <protection hidden="1"/>
    </xf>
    <xf numFmtId="9" fontId="2" fillId="10" borderId="0" xfId="0" applyNumberFormat="1" applyFont="1" applyFill="1" applyAlignment="1" applyProtection="1">
      <alignment horizontal="center"/>
      <protection hidden="1"/>
    </xf>
    <xf numFmtId="0" fontId="17" fillId="0" borderId="0" xfId="0" applyFont="1" applyAlignment="1">
      <alignment vertical="center"/>
    </xf>
    <xf numFmtId="0" fontId="18" fillId="0" borderId="0" xfId="0" applyFont="1" applyAlignme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0" fillId="0" borderId="0" xfId="0" applyAlignment="1">
      <alignment horizontal="center"/>
    </xf>
    <xf numFmtId="2" fontId="0" fillId="0" borderId="0" xfId="0" applyNumberFormat="1" applyAlignment="1">
      <alignment horizontal="right"/>
    </xf>
    <xf numFmtId="170" fontId="0" fillId="0" borderId="0" xfId="0" applyNumberFormat="1" applyAlignment="1">
      <alignment horizontal="right"/>
    </xf>
    <xf numFmtId="171" fontId="0" fillId="0" borderId="0" xfId="0" applyNumberFormat="1" applyAlignment="1">
      <alignment horizontal="right"/>
    </xf>
    <xf numFmtId="2" fontId="29" fillId="0" borderId="0" xfId="0" applyNumberFormat="1" applyFont="1" applyAlignment="1">
      <alignment horizontal="right"/>
    </xf>
    <xf numFmtId="171" fontId="28" fillId="0" borderId="0" xfId="0" applyNumberFormat="1" applyFont="1" applyAlignment="1">
      <alignment horizontal="right"/>
    </xf>
    <xf numFmtId="171" fontId="30" fillId="0" borderId="0" xfId="0" applyNumberFormat="1" applyFont="1" applyAlignment="1">
      <alignment horizontal="right"/>
    </xf>
    <xf numFmtId="4" fontId="0" fillId="0" borderId="0" xfId="0" applyNumberFormat="1" applyProtection="1">
      <protection hidden="1"/>
    </xf>
    <xf numFmtId="0" fontId="3" fillId="0" borderId="0" xfId="0" applyFont="1" applyAlignment="1" applyProtection="1">
      <alignment vertical="center"/>
      <protection hidden="1"/>
    </xf>
    <xf numFmtId="166" fontId="3" fillId="0" borderId="0" xfId="0" applyNumberFormat="1" applyFont="1" applyAlignment="1" applyProtection="1">
      <alignment horizontal="center"/>
      <protection hidden="1"/>
    </xf>
    <xf numFmtId="167" fontId="3" fillId="0" borderId="0" xfId="0" applyNumberFormat="1" applyFont="1" applyProtection="1">
      <protection hidden="1"/>
    </xf>
    <xf numFmtId="0" fontId="3" fillId="0" borderId="0" xfId="0" applyFont="1" applyAlignment="1" applyProtection="1">
      <alignment horizontal="right" vertical="center"/>
      <protection hidden="1"/>
    </xf>
    <xf numFmtId="4" fontId="3" fillId="0" borderId="0" xfId="0" applyNumberFormat="1" applyFont="1" applyAlignment="1" applyProtection="1">
      <alignment vertical="center"/>
      <protection hidden="1"/>
    </xf>
    <xf numFmtId="0" fontId="2" fillId="15" borderId="38" xfId="0" applyFont="1" applyFill="1" applyBorder="1" applyAlignment="1" applyProtection="1">
      <alignment horizontal="left" vertical="center" wrapText="1"/>
      <protection locked="0"/>
    </xf>
    <xf numFmtId="0" fontId="0" fillId="15" borderId="39" xfId="0" applyFill="1" applyBorder="1" applyAlignment="1" applyProtection="1">
      <alignment vertical="center" wrapText="1"/>
      <protection locked="0"/>
    </xf>
    <xf numFmtId="0" fontId="0" fillId="15" borderId="42" xfId="0" applyFill="1" applyBorder="1" applyAlignment="1" applyProtection="1">
      <alignment vertical="center" wrapText="1"/>
      <protection locked="0"/>
    </xf>
    <xf numFmtId="4" fontId="14" fillId="0" borderId="3" xfId="0" applyNumberFormat="1" applyFont="1" applyBorder="1" applyAlignment="1" applyProtection="1">
      <alignment horizontal="right"/>
      <protection hidden="1"/>
    </xf>
    <xf numFmtId="4" fontId="14" fillId="0" borderId="4" xfId="0" applyNumberFormat="1" applyFont="1" applyBorder="1" applyAlignment="1" applyProtection="1">
      <alignment horizontal="right"/>
      <protection hidden="1"/>
    </xf>
    <xf numFmtId="4" fontId="14" fillId="0" borderId="5" xfId="0" applyNumberFormat="1" applyFont="1" applyBorder="1" applyAlignment="1" applyProtection="1">
      <alignment horizontal="right"/>
      <protection hidden="1"/>
    </xf>
    <xf numFmtId="4" fontId="14" fillId="0" borderId="3" xfId="0" applyNumberFormat="1" applyFont="1" applyBorder="1" applyAlignment="1" applyProtection="1">
      <alignment horizontal="center"/>
      <protection hidden="1"/>
    </xf>
    <xf numFmtId="4" fontId="14" fillId="0" borderId="4" xfId="0" applyNumberFormat="1" applyFont="1" applyBorder="1" applyAlignment="1" applyProtection="1">
      <alignment horizontal="center"/>
      <protection hidden="1"/>
    </xf>
    <xf numFmtId="4" fontId="14" fillId="0" borderId="5" xfId="0" applyNumberFormat="1" applyFont="1" applyBorder="1" applyAlignment="1" applyProtection="1">
      <alignment horizontal="center"/>
      <protection hidden="1"/>
    </xf>
    <xf numFmtId="4" fontId="2" fillId="0" borderId="20" xfId="0" applyNumberFormat="1" applyFont="1" applyBorder="1" applyAlignment="1" applyProtection="1">
      <alignment horizontal="center"/>
      <protection hidden="1"/>
    </xf>
    <xf numFmtId="4" fontId="2" fillId="0" borderId="4" xfId="0" applyNumberFormat="1" applyFont="1" applyBorder="1" applyAlignment="1" applyProtection="1">
      <alignment horizontal="center"/>
      <protection hidden="1"/>
    </xf>
    <xf numFmtId="4" fontId="2" fillId="0" borderId="19" xfId="0" applyNumberFormat="1" applyFont="1" applyBorder="1" applyAlignment="1" applyProtection="1">
      <alignment horizontal="center"/>
      <protection hidden="1"/>
    </xf>
    <xf numFmtId="4" fontId="2" fillId="5" borderId="20" xfId="0" applyNumberFormat="1" applyFont="1" applyFill="1" applyBorder="1" applyAlignment="1" applyProtection="1">
      <alignment horizontal="center"/>
      <protection locked="0"/>
    </xf>
    <xf numFmtId="4" fontId="2" fillId="5" borderId="4" xfId="0" applyNumberFormat="1" applyFont="1" applyFill="1" applyBorder="1" applyAlignment="1" applyProtection="1">
      <alignment horizontal="center"/>
      <protection locked="0"/>
    </xf>
    <xf numFmtId="4" fontId="2" fillId="5" borderId="19" xfId="0" applyNumberFormat="1" applyFont="1" applyFill="1" applyBorder="1" applyAlignment="1" applyProtection="1">
      <alignment horizontal="center"/>
      <protection locked="0"/>
    </xf>
    <xf numFmtId="4" fontId="2" fillId="0" borderId="35" xfId="0" applyNumberFormat="1" applyFont="1" applyBorder="1" applyAlignment="1" applyProtection="1">
      <alignment horizontal="center"/>
      <protection hidden="1"/>
    </xf>
    <xf numFmtId="0" fontId="2" fillId="0" borderId="25" xfId="0" applyFont="1" applyBorder="1" applyAlignment="1" applyProtection="1">
      <alignment horizontal="center"/>
      <protection hidden="1"/>
    </xf>
    <xf numFmtId="0" fontId="2" fillId="0" borderId="27" xfId="0" applyFont="1" applyBorder="1" applyAlignment="1" applyProtection="1">
      <alignment horizontal="center"/>
      <protection hidden="1"/>
    </xf>
    <xf numFmtId="4" fontId="2" fillId="2" borderId="1" xfId="0" applyNumberFormat="1" applyFont="1" applyFill="1" applyBorder="1" applyAlignment="1" applyProtection="1">
      <alignment horizontal="right"/>
      <protection hidden="1"/>
    </xf>
    <xf numFmtId="4" fontId="2" fillId="5" borderId="1" xfId="0" applyNumberFormat="1" applyFont="1" applyFill="1" applyBorder="1" applyAlignment="1" applyProtection="1">
      <alignment horizontal="right"/>
      <protection locked="0"/>
    </xf>
    <xf numFmtId="0" fontId="2" fillId="0" borderId="17" xfId="0" applyFont="1" applyBorder="1" applyAlignment="1" applyProtection="1">
      <alignment horizontal="left" vertical="center"/>
      <protection hidden="1"/>
    </xf>
    <xf numFmtId="0" fontId="2" fillId="0" borderId="1" xfId="0" applyFont="1" applyBorder="1" applyAlignment="1" applyProtection="1">
      <alignment horizontal="left" vertical="center"/>
      <protection hidden="1"/>
    </xf>
    <xf numFmtId="4" fontId="2" fillId="0" borderId="3" xfId="0" applyNumberFormat="1" applyFont="1" applyBorder="1" applyAlignment="1" applyProtection="1">
      <alignment horizontal="center"/>
      <protection hidden="1"/>
    </xf>
    <xf numFmtId="4" fontId="2" fillId="0" borderId="5" xfId="0" applyNumberFormat="1" applyFont="1" applyBorder="1" applyAlignment="1" applyProtection="1">
      <alignment horizontal="center"/>
      <protection hidden="1"/>
    </xf>
    <xf numFmtId="4" fontId="2" fillId="5" borderId="3" xfId="0" applyNumberFormat="1" applyFont="1" applyFill="1" applyBorder="1" applyAlignment="1" applyProtection="1">
      <alignment horizontal="center" wrapText="1"/>
      <protection locked="0"/>
    </xf>
    <xf numFmtId="0" fontId="0" fillId="0" borderId="4" xfId="0" applyBorder="1" applyAlignment="1" applyProtection="1">
      <alignment horizontal="center" wrapText="1"/>
      <protection locked="0"/>
    </xf>
    <xf numFmtId="0" fontId="0" fillId="0" borderId="5" xfId="0" applyBorder="1" applyAlignment="1" applyProtection="1">
      <alignment horizontal="center" wrapText="1"/>
      <protection locked="0"/>
    </xf>
    <xf numFmtId="0" fontId="2" fillId="5" borderId="3" xfId="0" applyFont="1" applyFill="1"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2" fillId="5" borderId="1" xfId="0" applyFont="1" applyFill="1" applyBorder="1" applyAlignment="1" applyProtection="1">
      <alignment horizontal="center" vertical="center"/>
      <protection locked="0"/>
    </xf>
    <xf numFmtId="4" fontId="2" fillId="5" borderId="1" xfId="0" applyNumberFormat="1" applyFont="1" applyFill="1" applyBorder="1" applyAlignment="1" applyProtection="1">
      <alignment horizontal="center" vertical="center"/>
      <protection locked="0"/>
    </xf>
    <xf numFmtId="0" fontId="2" fillId="15" borderId="17" xfId="0" applyFont="1" applyFill="1" applyBorder="1" applyAlignment="1" applyProtection="1">
      <alignment horizontal="left"/>
      <protection locked="0"/>
    </xf>
    <xf numFmtId="0" fontId="2" fillId="15" borderId="1" xfId="0" applyFont="1" applyFill="1" applyBorder="1" applyAlignment="1" applyProtection="1">
      <alignment horizontal="left"/>
      <protection locked="0"/>
    </xf>
    <xf numFmtId="0" fontId="2" fillId="0" borderId="6" xfId="0" applyFont="1" applyBorder="1" applyAlignment="1" applyProtection="1">
      <alignment horizontal="center" wrapText="1"/>
      <protection hidden="1"/>
    </xf>
    <xf numFmtId="0" fontId="2" fillId="0" borderId="7" xfId="0" applyFont="1" applyBorder="1" applyAlignment="1" applyProtection="1">
      <alignment horizontal="center" wrapText="1"/>
      <protection hidden="1"/>
    </xf>
    <xf numFmtId="0" fontId="2" fillId="0" borderId="58" xfId="0" applyFont="1" applyBorder="1" applyAlignment="1" applyProtection="1">
      <alignment horizontal="center" wrapText="1"/>
      <protection hidden="1"/>
    </xf>
    <xf numFmtId="0" fontId="2" fillId="0" borderId="39" xfId="0" applyFont="1" applyBorder="1" applyAlignment="1" applyProtection="1">
      <alignment horizontal="center" wrapText="1"/>
      <protection hidden="1"/>
    </xf>
    <xf numFmtId="0" fontId="0" fillId="0" borderId="39" xfId="0" applyBorder="1" applyAlignment="1">
      <alignment horizontal="center" wrapText="1"/>
    </xf>
    <xf numFmtId="0" fontId="0" fillId="0" borderId="4" xfId="0" applyBorder="1" applyAlignment="1" applyProtection="1">
      <alignment horizontal="center"/>
      <protection locked="0"/>
    </xf>
    <xf numFmtId="0" fontId="0" fillId="0" borderId="19" xfId="0" applyBorder="1" applyAlignment="1" applyProtection="1">
      <alignment horizontal="center"/>
      <protection locked="0"/>
    </xf>
    <xf numFmtId="14" fontId="3" fillId="0" borderId="0" xfId="0" applyNumberFormat="1"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protection hidden="1"/>
    </xf>
    <xf numFmtId="0" fontId="3" fillId="0" borderId="0" xfId="0" applyFont="1" applyAlignment="1" applyProtection="1">
      <alignment horizontal="center"/>
      <protection locked="0"/>
    </xf>
    <xf numFmtId="166" fontId="3" fillId="0" borderId="0" xfId="0" applyNumberFormat="1" applyFont="1" applyAlignment="1" applyProtection="1">
      <alignment horizontal="left"/>
      <protection hidden="1"/>
    </xf>
    <xf numFmtId="4" fontId="14" fillId="9" borderId="3" xfId="0" applyNumberFormat="1" applyFont="1" applyFill="1" applyBorder="1" applyAlignment="1" applyProtection="1">
      <alignment horizontal="center"/>
      <protection hidden="1"/>
    </xf>
    <xf numFmtId="4" fontId="14" fillId="9" borderId="4" xfId="0" applyNumberFormat="1" applyFont="1" applyFill="1" applyBorder="1" applyAlignment="1" applyProtection="1">
      <alignment horizontal="center"/>
      <protection hidden="1"/>
    </xf>
    <xf numFmtId="4" fontId="14" fillId="9" borderId="5" xfId="0" applyNumberFormat="1" applyFont="1" applyFill="1" applyBorder="1" applyAlignment="1" applyProtection="1">
      <alignment horizontal="center"/>
      <protection hidden="1"/>
    </xf>
    <xf numFmtId="168" fontId="14" fillId="9" borderId="3" xfId="0" applyNumberFormat="1" applyFont="1" applyFill="1" applyBorder="1" applyAlignment="1" applyProtection="1">
      <alignment horizontal="center"/>
      <protection hidden="1"/>
    </xf>
    <xf numFmtId="168" fontId="14" fillId="9" borderId="4" xfId="0" applyNumberFormat="1" applyFont="1" applyFill="1" applyBorder="1" applyAlignment="1" applyProtection="1">
      <alignment horizontal="center"/>
      <protection hidden="1"/>
    </xf>
    <xf numFmtId="168" fontId="14" fillId="9" borderId="5" xfId="0" applyNumberFormat="1" applyFont="1" applyFill="1" applyBorder="1" applyAlignment="1" applyProtection="1">
      <alignment horizontal="center"/>
      <protection hidden="1"/>
    </xf>
    <xf numFmtId="168" fontId="14" fillId="0" borderId="3" xfId="0" applyNumberFormat="1" applyFont="1" applyBorder="1" applyAlignment="1" applyProtection="1">
      <alignment horizontal="center"/>
      <protection hidden="1"/>
    </xf>
    <xf numFmtId="168" fontId="14" fillId="0" borderId="4" xfId="0" applyNumberFormat="1" applyFont="1" applyBorder="1" applyAlignment="1" applyProtection="1">
      <alignment horizontal="center"/>
      <protection hidden="1"/>
    </xf>
    <xf numFmtId="168" fontId="14" fillId="0" borderId="5" xfId="0" applyNumberFormat="1" applyFont="1" applyBorder="1" applyAlignment="1" applyProtection="1">
      <alignment horizontal="center"/>
      <protection hidden="1"/>
    </xf>
    <xf numFmtId="4" fontId="2" fillId="0" borderId="1" xfId="0" applyNumberFormat="1" applyFont="1" applyBorder="1" applyAlignment="1" applyProtection="1">
      <alignment horizontal="right"/>
      <protection hidden="1"/>
    </xf>
    <xf numFmtId="4" fontId="2" fillId="0" borderId="22" xfId="0" applyNumberFormat="1" applyFont="1" applyBorder="1" applyAlignment="1" applyProtection="1">
      <alignment horizontal="right"/>
      <protection hidden="1"/>
    </xf>
    <xf numFmtId="4" fontId="2" fillId="0" borderId="23" xfId="0" applyNumberFormat="1" applyFont="1" applyBorder="1" applyAlignment="1" applyProtection="1">
      <alignment horizontal="right"/>
      <protection hidden="1"/>
    </xf>
    <xf numFmtId="4" fontId="2" fillId="0" borderId="18" xfId="0" applyNumberFormat="1" applyFont="1" applyBorder="1" applyAlignment="1" applyProtection="1">
      <alignment horizontal="right"/>
      <protection hidden="1"/>
    </xf>
    <xf numFmtId="0" fontId="2" fillId="0" borderId="44" xfId="0" applyFont="1" applyBorder="1" applyAlignment="1" applyProtection="1">
      <alignment horizontal="center"/>
      <protection hidden="1"/>
    </xf>
    <xf numFmtId="0" fontId="2" fillId="0" borderId="45" xfId="0" applyFont="1" applyBorder="1" applyAlignment="1" applyProtection="1">
      <alignment horizontal="center"/>
      <protection hidden="1"/>
    </xf>
    <xf numFmtId="0" fontId="2" fillId="0" borderId="46" xfId="0" applyFont="1" applyBorder="1" applyAlignment="1" applyProtection="1">
      <alignment horizontal="center"/>
      <protection hidden="1"/>
    </xf>
    <xf numFmtId="4" fontId="2" fillId="2" borderId="18" xfId="0" applyNumberFormat="1" applyFont="1" applyFill="1" applyBorder="1" applyAlignment="1" applyProtection="1">
      <alignment horizontal="right"/>
      <protection hidden="1"/>
    </xf>
    <xf numFmtId="4" fontId="2" fillId="2" borderId="2" xfId="0" applyNumberFormat="1" applyFont="1" applyFill="1" applyBorder="1" applyAlignment="1" applyProtection="1">
      <alignment horizontal="right"/>
      <protection hidden="1"/>
    </xf>
    <xf numFmtId="4" fontId="11" fillId="2" borderId="4" xfId="0" applyNumberFormat="1" applyFont="1" applyFill="1" applyBorder="1" applyAlignment="1" applyProtection="1">
      <alignment horizontal="right"/>
      <protection hidden="1"/>
    </xf>
    <xf numFmtId="4" fontId="2" fillId="2" borderId="3" xfId="0" applyNumberFormat="1" applyFont="1" applyFill="1" applyBorder="1" applyAlignment="1" applyProtection="1">
      <alignment horizontal="right"/>
      <protection hidden="1"/>
    </xf>
    <xf numFmtId="4" fontId="2" fillId="9" borderId="3" xfId="0" applyNumberFormat="1" applyFont="1" applyFill="1" applyBorder="1" applyAlignment="1" applyProtection="1">
      <alignment horizontal="center"/>
      <protection hidden="1"/>
    </xf>
    <xf numFmtId="4" fontId="2" fillId="9" borderId="5" xfId="0" applyNumberFormat="1" applyFont="1" applyFill="1" applyBorder="1" applyAlignment="1" applyProtection="1">
      <alignment horizontal="center"/>
      <protection hidden="1"/>
    </xf>
    <xf numFmtId="0" fontId="2" fillId="0" borderId="51" xfId="0" applyFont="1" applyBorder="1" applyAlignment="1" applyProtection="1">
      <alignment horizontal="left" vertical="center"/>
      <protection hidden="1"/>
    </xf>
    <xf numFmtId="0" fontId="2" fillId="0" borderId="34" xfId="0" applyFont="1" applyBorder="1" applyAlignment="1" applyProtection="1">
      <alignment horizontal="left" vertical="center"/>
      <protection hidden="1"/>
    </xf>
    <xf numFmtId="4" fontId="2" fillId="0" borderId="52" xfId="0" applyNumberFormat="1" applyFont="1" applyBorder="1" applyAlignment="1" applyProtection="1">
      <alignment horizontal="center"/>
      <protection hidden="1"/>
    </xf>
    <xf numFmtId="4" fontId="2" fillId="0" borderId="53" xfId="0" applyNumberFormat="1" applyFont="1" applyBorder="1" applyAlignment="1" applyProtection="1">
      <alignment horizontal="center"/>
      <protection hidden="1"/>
    </xf>
    <xf numFmtId="4" fontId="2" fillId="0" borderId="31" xfId="0" applyNumberFormat="1" applyFont="1" applyBorder="1" applyAlignment="1" applyProtection="1">
      <alignment horizontal="center"/>
      <protection hidden="1"/>
    </xf>
    <xf numFmtId="4" fontId="2" fillId="0" borderId="32" xfId="0" applyNumberFormat="1" applyFont="1" applyBorder="1" applyAlignment="1" applyProtection="1">
      <alignment horizontal="center"/>
      <protection hidden="1"/>
    </xf>
    <xf numFmtId="4" fontId="2" fillId="0" borderId="33" xfId="0" applyNumberFormat="1" applyFont="1" applyBorder="1" applyAlignment="1" applyProtection="1">
      <alignment horizontal="center"/>
      <protection hidden="1"/>
    </xf>
    <xf numFmtId="4" fontId="2" fillId="2" borderId="31" xfId="0" applyNumberFormat="1" applyFont="1" applyFill="1" applyBorder="1" applyAlignment="1" applyProtection="1">
      <alignment horizontal="center"/>
      <protection hidden="1"/>
    </xf>
    <xf numFmtId="4" fontId="2" fillId="2" borderId="32" xfId="0" applyNumberFormat="1" applyFont="1" applyFill="1" applyBorder="1" applyAlignment="1" applyProtection="1">
      <alignment horizontal="center"/>
      <protection hidden="1"/>
    </xf>
    <xf numFmtId="4" fontId="2" fillId="2" borderId="33" xfId="0" applyNumberFormat="1" applyFont="1" applyFill="1" applyBorder="1" applyAlignment="1" applyProtection="1">
      <alignment horizontal="center"/>
      <protection hidden="1"/>
    </xf>
    <xf numFmtId="0" fontId="2" fillId="2" borderId="12" xfId="0" applyFont="1" applyFill="1" applyBorder="1" applyAlignment="1" applyProtection="1">
      <alignment horizontal="center"/>
      <protection hidden="1"/>
    </xf>
    <xf numFmtId="0" fontId="2" fillId="2" borderId="13" xfId="0" applyFont="1" applyFill="1" applyBorder="1" applyAlignment="1" applyProtection="1">
      <alignment horizontal="center"/>
      <protection hidden="1"/>
    </xf>
    <xf numFmtId="0" fontId="2" fillId="2" borderId="32" xfId="0" applyFont="1" applyFill="1" applyBorder="1" applyAlignment="1" applyProtection="1">
      <alignment horizontal="center"/>
      <protection hidden="1"/>
    </xf>
    <xf numFmtId="0" fontId="2" fillId="2" borderId="48" xfId="0" applyFont="1" applyFill="1" applyBorder="1" applyAlignment="1" applyProtection="1">
      <alignment horizontal="center"/>
      <protection hidden="1"/>
    </xf>
    <xf numFmtId="0" fontId="2" fillId="2" borderId="49" xfId="0" applyFont="1" applyFill="1" applyBorder="1" applyAlignment="1" applyProtection="1">
      <alignment horizontal="center"/>
      <protection hidden="1"/>
    </xf>
    <xf numFmtId="0" fontId="2" fillId="2" borderId="35" xfId="0" applyFont="1" applyFill="1" applyBorder="1" applyAlignment="1" applyProtection="1">
      <alignment horizontal="center"/>
      <protection hidden="1"/>
    </xf>
    <xf numFmtId="0" fontId="2" fillId="2" borderId="26" xfId="0" applyFont="1" applyFill="1" applyBorder="1" applyAlignment="1" applyProtection="1">
      <alignment horizontal="center"/>
      <protection hidden="1"/>
    </xf>
    <xf numFmtId="0" fontId="2" fillId="2" borderId="24" xfId="0" applyFont="1" applyFill="1" applyBorder="1" applyAlignment="1" applyProtection="1">
      <alignment horizontal="center"/>
      <protection hidden="1"/>
    </xf>
    <xf numFmtId="0" fontId="2" fillId="0" borderId="41"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4" fontId="2" fillId="0" borderId="43" xfId="0" applyNumberFormat="1" applyFont="1" applyBorder="1" applyAlignment="1" applyProtection="1">
      <alignment horizontal="center"/>
      <protection hidden="1"/>
    </xf>
    <xf numFmtId="4" fontId="2" fillId="0" borderId="42" xfId="0" applyNumberFormat="1" applyFont="1" applyBorder="1" applyAlignment="1" applyProtection="1">
      <alignment horizontal="center"/>
      <protection hidden="1"/>
    </xf>
    <xf numFmtId="4" fontId="2" fillId="9" borderId="43" xfId="0" applyNumberFormat="1" applyFont="1" applyFill="1" applyBorder="1" applyAlignment="1" applyProtection="1">
      <alignment horizontal="center"/>
      <protection hidden="1"/>
    </xf>
    <xf numFmtId="4" fontId="2" fillId="9" borderId="42" xfId="0" applyNumberFormat="1" applyFont="1" applyFill="1" applyBorder="1" applyAlignment="1" applyProtection="1">
      <alignment horizontal="center"/>
      <protection hidden="1"/>
    </xf>
    <xf numFmtId="0" fontId="2" fillId="2" borderId="6" xfId="0" applyFont="1" applyFill="1" applyBorder="1" applyAlignment="1" applyProtection="1">
      <alignment horizontal="center" vertical="center"/>
      <protection hidden="1"/>
    </xf>
    <xf numFmtId="0" fontId="2" fillId="2" borderId="7" xfId="0" applyFont="1" applyFill="1" applyBorder="1" applyAlignment="1" applyProtection="1">
      <alignment horizontal="center" vertical="center"/>
      <protection hidden="1"/>
    </xf>
    <xf numFmtId="0" fontId="2" fillId="2" borderId="8" xfId="0" applyFont="1" applyFill="1" applyBorder="1" applyAlignment="1" applyProtection="1">
      <alignment horizontal="center" vertical="center"/>
      <protection hidden="1"/>
    </xf>
    <xf numFmtId="0" fontId="2" fillId="2" borderId="11" xfId="0" applyFont="1" applyFill="1" applyBorder="1" applyAlignment="1" applyProtection="1">
      <alignment horizontal="center" vertical="center"/>
      <protection hidden="1"/>
    </xf>
    <xf numFmtId="0" fontId="2" fillId="2" borderId="12" xfId="0" applyFont="1" applyFill="1" applyBorder="1" applyAlignment="1" applyProtection="1">
      <alignment horizontal="center" vertical="center"/>
      <protection hidden="1"/>
    </xf>
    <xf numFmtId="0" fontId="2" fillId="2" borderId="13" xfId="0" applyFont="1" applyFill="1" applyBorder="1" applyAlignment="1" applyProtection="1">
      <alignment horizontal="center" vertical="center"/>
      <protection hidden="1"/>
    </xf>
    <xf numFmtId="0" fontId="2" fillId="2" borderId="7" xfId="0" applyFont="1" applyFill="1" applyBorder="1" applyAlignment="1" applyProtection="1">
      <alignment horizontal="center"/>
      <protection hidden="1"/>
    </xf>
    <xf numFmtId="0" fontId="0" fillId="0" borderId="7" xfId="0" applyBorder="1" applyAlignment="1" applyProtection="1">
      <alignment horizontal="center"/>
      <protection hidden="1"/>
    </xf>
    <xf numFmtId="0" fontId="2" fillId="2" borderId="44" xfId="0" applyFont="1" applyFill="1" applyBorder="1" applyAlignment="1" applyProtection="1">
      <alignment horizontal="center"/>
      <protection hidden="1"/>
    </xf>
    <xf numFmtId="0" fontId="0" fillId="0" borderId="45" xfId="0" applyBorder="1" applyAlignment="1" applyProtection="1">
      <alignment horizontal="center"/>
      <protection hidden="1"/>
    </xf>
    <xf numFmtId="0" fontId="0" fillId="0" borderId="46" xfId="0" applyBorder="1" applyAlignment="1" applyProtection="1">
      <alignment horizontal="center"/>
      <protection hidden="1"/>
    </xf>
    <xf numFmtId="0" fontId="2" fillId="2" borderId="11" xfId="0" applyFont="1" applyFill="1" applyBorder="1" applyAlignment="1" applyProtection="1">
      <alignment horizontal="center"/>
      <protection hidden="1"/>
    </xf>
    <xf numFmtId="0" fontId="2" fillId="2" borderId="47" xfId="0" applyFont="1" applyFill="1" applyBorder="1" applyAlignment="1" applyProtection="1">
      <alignment horizontal="center"/>
      <protection hidden="1"/>
    </xf>
    <xf numFmtId="0" fontId="2" fillId="0" borderId="31" xfId="0" applyFont="1" applyBorder="1" applyAlignment="1" applyProtection="1">
      <alignment horizontal="right"/>
      <protection hidden="1"/>
    </xf>
    <xf numFmtId="0" fontId="2" fillId="0" borderId="32" xfId="0" applyFont="1" applyBorder="1" applyAlignment="1" applyProtection="1">
      <alignment horizontal="right"/>
      <protection hidden="1"/>
    </xf>
    <xf numFmtId="0" fontId="2" fillId="0" borderId="33" xfId="0" applyFont="1" applyBorder="1" applyAlignment="1" applyProtection="1">
      <alignment horizontal="right"/>
      <protection hidden="1"/>
    </xf>
    <xf numFmtId="0" fontId="2" fillId="15" borderId="35" xfId="0" applyFont="1" applyFill="1" applyBorder="1" applyAlignment="1" applyProtection="1">
      <alignment horizontal="left" vertical="center"/>
      <protection locked="0"/>
    </xf>
    <xf numFmtId="0" fontId="2" fillId="15" borderId="25" xfId="0" applyFont="1" applyFill="1" applyBorder="1" applyAlignment="1" applyProtection="1">
      <alignment horizontal="left" vertical="center"/>
      <protection locked="0"/>
    </xf>
    <xf numFmtId="0" fontId="2" fillId="15" borderId="27" xfId="0" applyFont="1" applyFill="1" applyBorder="1" applyAlignment="1" applyProtection="1">
      <alignment horizontal="left" vertical="center"/>
      <protection locked="0"/>
    </xf>
    <xf numFmtId="164" fontId="2" fillId="11" borderId="44" xfId="0" applyNumberFormat="1" applyFont="1" applyFill="1" applyBorder="1" applyAlignment="1" applyProtection="1">
      <alignment horizontal="center"/>
      <protection hidden="1"/>
    </xf>
    <xf numFmtId="164" fontId="2" fillId="11" borderId="46" xfId="0" applyNumberFormat="1" applyFont="1" applyFill="1" applyBorder="1" applyAlignment="1" applyProtection="1">
      <alignment horizontal="center"/>
      <protection hidden="1"/>
    </xf>
    <xf numFmtId="0" fontId="2" fillId="2" borderId="31" xfId="0" applyFont="1" applyFill="1" applyBorder="1" applyAlignment="1" applyProtection="1">
      <alignment horizontal="center"/>
      <protection hidden="1"/>
    </xf>
    <xf numFmtId="0" fontId="2" fillId="2" borderId="33" xfId="0" applyFont="1" applyFill="1" applyBorder="1" applyAlignment="1" applyProtection="1">
      <alignment horizontal="center"/>
      <protection hidden="1"/>
    </xf>
    <xf numFmtId="4" fontId="2" fillId="5" borderId="35" xfId="0" applyNumberFormat="1" applyFont="1" applyFill="1" applyBorder="1" applyAlignment="1" applyProtection="1">
      <alignment horizontal="center"/>
      <protection locked="0"/>
    </xf>
    <xf numFmtId="4" fontId="2" fillId="5" borderId="25" xfId="0" applyNumberFormat="1" applyFont="1" applyFill="1" applyBorder="1" applyAlignment="1" applyProtection="1">
      <alignment horizontal="center"/>
      <protection locked="0"/>
    </xf>
    <xf numFmtId="4" fontId="2" fillId="5" borderId="27" xfId="0" applyNumberFormat="1" applyFont="1" applyFill="1" applyBorder="1" applyAlignment="1" applyProtection="1">
      <alignment horizontal="center"/>
      <protection locked="0"/>
    </xf>
    <xf numFmtId="4" fontId="2" fillId="5" borderId="26" xfId="0" applyNumberFormat="1" applyFont="1" applyFill="1" applyBorder="1" applyAlignment="1" applyProtection="1">
      <alignment horizontal="center"/>
      <protection locked="0"/>
    </xf>
    <xf numFmtId="4" fontId="2" fillId="5" borderId="24" xfId="0" applyNumberFormat="1" applyFont="1" applyFill="1" applyBorder="1" applyAlignment="1" applyProtection="1">
      <alignment horizontal="center"/>
      <protection locked="0"/>
    </xf>
    <xf numFmtId="4" fontId="2" fillId="0" borderId="36" xfId="0" applyNumberFormat="1" applyFont="1" applyBorder="1" applyAlignment="1" applyProtection="1">
      <alignment horizontal="center"/>
      <protection hidden="1"/>
    </xf>
    <xf numFmtId="4" fontId="2" fillId="0" borderId="45" xfId="0" applyNumberFormat="1" applyFont="1" applyBorder="1" applyAlignment="1" applyProtection="1">
      <alignment horizontal="center"/>
      <protection hidden="1"/>
    </xf>
    <xf numFmtId="4" fontId="2" fillId="0" borderId="46" xfId="0" applyNumberFormat="1" applyFont="1" applyBorder="1" applyAlignment="1" applyProtection="1">
      <alignment horizontal="center"/>
      <protection hidden="1"/>
    </xf>
    <xf numFmtId="0" fontId="2" fillId="15" borderId="20" xfId="0" applyFont="1" applyFill="1" applyBorder="1" applyAlignment="1" applyProtection="1">
      <alignment horizontal="left" vertical="center"/>
      <protection locked="0"/>
    </xf>
    <xf numFmtId="0" fontId="2" fillId="15" borderId="4" xfId="0" applyFont="1" applyFill="1" applyBorder="1" applyAlignment="1" applyProtection="1">
      <alignment horizontal="left" vertical="center"/>
      <protection locked="0"/>
    </xf>
    <xf numFmtId="0" fontId="2" fillId="15" borderId="19" xfId="0" applyFont="1" applyFill="1" applyBorder="1" applyAlignment="1" applyProtection="1">
      <alignment horizontal="left" vertical="center"/>
      <protection locked="0"/>
    </xf>
    <xf numFmtId="4" fontId="2" fillId="5" borderId="5" xfId="0" applyNumberFormat="1" applyFont="1" applyFill="1" applyBorder="1" applyAlignment="1" applyProtection="1">
      <alignment horizontal="center"/>
      <protection locked="0"/>
    </xf>
    <xf numFmtId="4" fontId="2" fillId="5" borderId="3" xfId="0" applyNumberFormat="1" applyFont="1" applyFill="1" applyBorder="1" applyAlignment="1" applyProtection="1">
      <alignment horizontal="center"/>
      <protection locked="0"/>
    </xf>
    <xf numFmtId="4" fontId="2" fillId="0" borderId="37" xfId="0" applyNumberFormat="1" applyFont="1" applyBorder="1" applyAlignment="1" applyProtection="1">
      <alignment horizontal="center"/>
      <protection hidden="1"/>
    </xf>
    <xf numFmtId="0" fontId="2" fillId="2" borderId="6" xfId="0" applyFont="1" applyFill="1" applyBorder="1" applyAlignment="1" applyProtection="1">
      <alignment horizontal="center"/>
      <protection hidden="1"/>
    </xf>
    <xf numFmtId="0" fontId="2" fillId="2" borderId="8" xfId="0" applyFont="1" applyFill="1" applyBorder="1" applyAlignment="1" applyProtection="1">
      <alignment horizontal="center"/>
      <protection hidden="1"/>
    </xf>
    <xf numFmtId="0" fontId="2" fillId="2" borderId="45" xfId="0" applyFont="1" applyFill="1" applyBorder="1" applyAlignment="1" applyProtection="1">
      <alignment horizontal="center"/>
      <protection hidden="1"/>
    </xf>
    <xf numFmtId="0" fontId="2" fillId="2" borderId="46" xfId="0" applyFont="1" applyFill="1" applyBorder="1" applyAlignment="1" applyProtection="1">
      <alignment horizontal="center"/>
      <protection hidden="1"/>
    </xf>
    <xf numFmtId="0" fontId="2" fillId="15" borderId="38" xfId="0" applyFont="1" applyFill="1" applyBorder="1" applyAlignment="1" applyProtection="1">
      <alignment horizontal="left" vertical="center"/>
      <protection locked="0"/>
    </xf>
    <xf numFmtId="0" fontId="2" fillId="15" borderId="39" xfId="0" applyFont="1" applyFill="1" applyBorder="1" applyAlignment="1" applyProtection="1">
      <alignment horizontal="left" vertical="center"/>
      <protection locked="0"/>
    </xf>
    <xf numFmtId="0" fontId="2" fillId="15" borderId="40" xfId="0" applyFont="1" applyFill="1" applyBorder="1" applyAlignment="1" applyProtection="1">
      <alignment horizontal="left" vertical="center"/>
      <protection locked="0"/>
    </xf>
    <xf numFmtId="0" fontId="2" fillId="15" borderId="44" xfId="0" applyFont="1" applyFill="1" applyBorder="1" applyAlignment="1" applyProtection="1">
      <alignment horizontal="left" vertical="center"/>
      <protection locked="0"/>
    </xf>
    <xf numFmtId="0" fontId="2" fillId="15" borderId="45" xfId="0" applyFont="1" applyFill="1" applyBorder="1" applyAlignment="1" applyProtection="1">
      <alignment horizontal="left" vertical="center"/>
      <protection locked="0"/>
    </xf>
    <xf numFmtId="0" fontId="2" fillId="15" borderId="46" xfId="0" applyFont="1" applyFill="1" applyBorder="1" applyAlignment="1" applyProtection="1">
      <alignment horizontal="left" vertical="center"/>
      <protection locked="0"/>
    </xf>
    <xf numFmtId="4" fontId="2" fillId="5" borderId="44" xfId="0" applyNumberFormat="1" applyFont="1" applyFill="1" applyBorder="1" applyAlignment="1" applyProtection="1">
      <alignment horizontal="center"/>
      <protection locked="0"/>
    </xf>
    <xf numFmtId="4" fontId="2" fillId="5" borderId="45" xfId="0" applyNumberFormat="1" applyFont="1" applyFill="1" applyBorder="1" applyAlignment="1" applyProtection="1">
      <alignment horizontal="center"/>
      <protection locked="0"/>
    </xf>
    <xf numFmtId="4" fontId="2" fillId="5" borderId="46" xfId="0" applyNumberFormat="1" applyFont="1" applyFill="1" applyBorder="1" applyAlignment="1" applyProtection="1">
      <alignment horizontal="center"/>
      <protection locked="0"/>
    </xf>
    <xf numFmtId="4" fontId="2" fillId="5" borderId="37" xfId="0" applyNumberFormat="1" applyFont="1" applyFill="1" applyBorder="1" applyAlignment="1" applyProtection="1">
      <alignment horizontal="center"/>
      <protection locked="0"/>
    </xf>
    <xf numFmtId="0" fontId="2" fillId="2" borderId="25" xfId="0" applyFont="1" applyFill="1" applyBorder="1" applyAlignment="1" applyProtection="1">
      <alignment horizontal="center"/>
      <protection hidden="1"/>
    </xf>
    <xf numFmtId="0" fontId="2" fillId="2" borderId="27" xfId="0" applyFont="1" applyFill="1" applyBorder="1" applyAlignment="1" applyProtection="1">
      <alignment horizontal="center"/>
      <protection hidden="1"/>
    </xf>
    <xf numFmtId="0" fontId="2" fillId="5" borderId="3" xfId="0" applyFont="1" applyFill="1" applyBorder="1" applyAlignment="1" applyProtection="1">
      <alignment horizontal="center" vertical="center" wrapText="1"/>
      <protection locked="0"/>
    </xf>
    <xf numFmtId="0" fontId="2" fillId="5" borderId="4" xfId="0" applyFont="1" applyFill="1" applyBorder="1" applyAlignment="1" applyProtection="1">
      <alignment horizontal="center" vertical="center" wrapText="1"/>
      <protection locked="0"/>
    </xf>
    <xf numFmtId="0" fontId="2" fillId="5" borderId="5" xfId="0" applyFont="1" applyFill="1" applyBorder="1" applyAlignment="1" applyProtection="1">
      <alignment horizontal="center" vertical="center" wrapText="1"/>
      <protection locked="0"/>
    </xf>
    <xf numFmtId="4" fontId="2" fillId="5" borderId="3" xfId="0" applyNumberFormat="1" applyFon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4" fontId="2" fillId="0" borderId="26" xfId="0" applyNumberFormat="1" applyFont="1" applyBorder="1" applyAlignment="1" applyProtection="1">
      <alignment horizontal="right"/>
      <protection hidden="1"/>
    </xf>
    <xf numFmtId="4" fontId="2" fillId="5" borderId="34" xfId="0" applyNumberFormat="1" applyFont="1" applyFill="1" applyBorder="1" applyAlignment="1" applyProtection="1">
      <alignment horizontal="center" vertical="center"/>
      <protection locked="0"/>
    </xf>
    <xf numFmtId="0" fontId="2" fillId="5" borderId="3" xfId="0" applyFont="1" applyFill="1" applyBorder="1" applyAlignment="1" applyProtection="1">
      <alignment horizontal="center" wrapText="1"/>
      <protection locked="0"/>
    </xf>
    <xf numFmtId="0" fontId="2" fillId="5" borderId="4" xfId="0" applyFont="1" applyFill="1" applyBorder="1" applyAlignment="1" applyProtection="1">
      <alignment horizontal="center" wrapText="1"/>
      <protection locked="0"/>
    </xf>
    <xf numFmtId="0" fontId="2" fillId="5" borderId="5" xfId="0" applyFont="1" applyFill="1" applyBorder="1" applyAlignment="1" applyProtection="1">
      <alignment horizontal="center" wrapText="1"/>
      <protection locked="0"/>
    </xf>
    <xf numFmtId="0" fontId="21" fillId="0" borderId="55" xfId="0" applyFont="1" applyBorder="1" applyAlignment="1" applyProtection="1">
      <alignment horizontal="center" wrapText="1"/>
      <protection hidden="1"/>
    </xf>
    <xf numFmtId="0" fontId="1" fillId="0" borderId="55" xfId="0" applyFont="1" applyBorder="1" applyAlignment="1" applyProtection="1">
      <alignment horizontal="center" wrapText="1"/>
      <protection hidden="1"/>
    </xf>
    <xf numFmtId="0" fontId="2" fillId="0" borderId="36" xfId="0" applyFont="1" applyBorder="1" applyAlignment="1" applyProtection="1">
      <alignment horizontal="center" wrapText="1"/>
      <protection hidden="1"/>
    </xf>
    <xf numFmtId="0" fontId="0" fillId="0" borderId="45" xfId="0" applyBorder="1" applyAlignment="1" applyProtection="1">
      <alignment horizontal="center" wrapText="1"/>
      <protection hidden="1"/>
    </xf>
    <xf numFmtId="0" fontId="0" fillId="0" borderId="37" xfId="0" applyBorder="1" applyAlignment="1" applyProtection="1">
      <alignment horizontal="center" wrapText="1"/>
      <protection hidden="1"/>
    </xf>
    <xf numFmtId="2" fontId="2" fillId="5" borderId="3" xfId="0" applyNumberFormat="1" applyFont="1" applyFill="1" applyBorder="1" applyAlignment="1" applyProtection="1">
      <alignment horizontal="center" wrapText="1"/>
      <protection locked="0"/>
    </xf>
    <xf numFmtId="2" fontId="0" fillId="0" borderId="4" xfId="0" applyNumberFormat="1" applyBorder="1" applyAlignment="1" applyProtection="1">
      <alignment horizontal="center" wrapText="1"/>
      <protection locked="0"/>
    </xf>
    <xf numFmtId="2" fontId="0" fillId="0" borderId="5" xfId="0" applyNumberFormat="1" applyBorder="1" applyAlignment="1" applyProtection="1">
      <alignment horizontal="center" wrapText="1"/>
      <protection locked="0"/>
    </xf>
    <xf numFmtId="4" fontId="2" fillId="0" borderId="26" xfId="0" applyNumberFormat="1" applyFont="1" applyBorder="1" applyAlignment="1" applyProtection="1">
      <alignment vertical="center"/>
      <protection hidden="1"/>
    </xf>
    <xf numFmtId="4" fontId="2" fillId="0" borderId="22" xfId="0" applyNumberFormat="1" applyFont="1" applyBorder="1" applyAlignment="1" applyProtection="1">
      <alignment vertical="center"/>
      <protection hidden="1"/>
    </xf>
    <xf numFmtId="4" fontId="2" fillId="0" borderId="23" xfId="0" applyNumberFormat="1" applyFont="1" applyBorder="1" applyAlignment="1" applyProtection="1">
      <alignment vertical="center"/>
      <protection hidden="1"/>
    </xf>
    <xf numFmtId="0" fontId="2" fillId="15" borderId="21" xfId="0" applyFont="1" applyFill="1" applyBorder="1" applyAlignment="1" applyProtection="1">
      <alignment horizontal="left"/>
      <protection locked="0"/>
    </xf>
    <xf numFmtId="0" fontId="2" fillId="15" borderId="22" xfId="0" applyFont="1" applyFill="1" applyBorder="1" applyAlignment="1" applyProtection="1">
      <alignment horizontal="left"/>
      <protection locked="0"/>
    </xf>
    <xf numFmtId="0" fontId="2" fillId="5" borderId="22" xfId="0" applyFont="1" applyFill="1" applyBorder="1" applyAlignment="1" applyProtection="1">
      <alignment horizontal="center" vertical="center"/>
      <protection locked="0"/>
    </xf>
    <xf numFmtId="4" fontId="2" fillId="5" borderId="22" xfId="0" applyNumberFormat="1" applyFont="1" applyFill="1" applyBorder="1" applyAlignment="1" applyProtection="1">
      <alignment horizontal="center" vertical="center"/>
      <protection locked="0"/>
    </xf>
    <xf numFmtId="4" fontId="2" fillId="0" borderId="1" xfId="0" applyNumberFormat="1" applyFont="1" applyBorder="1" applyAlignment="1" applyProtection="1">
      <alignment vertical="center"/>
      <protection hidden="1"/>
    </xf>
    <xf numFmtId="4" fontId="2" fillId="0" borderId="18" xfId="0" applyNumberFormat="1" applyFont="1" applyBorder="1" applyAlignment="1" applyProtection="1">
      <alignment vertical="center"/>
      <protection hidden="1"/>
    </xf>
    <xf numFmtId="0" fontId="2" fillId="0" borderId="15" xfId="0" applyFont="1" applyBorder="1" applyAlignment="1" applyProtection="1">
      <alignment horizontal="center"/>
      <protection hidden="1"/>
    </xf>
    <xf numFmtId="0" fontId="2" fillId="0" borderId="16" xfId="0" applyFont="1" applyBorder="1" applyAlignment="1" applyProtection="1">
      <alignment horizontal="center"/>
      <protection hidden="1"/>
    </xf>
    <xf numFmtId="0" fontId="2" fillId="0" borderId="44" xfId="0" applyFont="1" applyBorder="1" applyAlignment="1" applyProtection="1">
      <alignment horizontal="center" wrapText="1"/>
      <protection hidden="1"/>
    </xf>
    <xf numFmtId="0" fontId="2" fillId="0" borderId="45" xfId="0" applyFont="1" applyBorder="1" applyAlignment="1" applyProtection="1">
      <alignment horizontal="center" wrapText="1"/>
      <protection hidden="1"/>
    </xf>
    <xf numFmtId="0" fontId="2" fillId="0" borderId="46" xfId="0" applyFont="1" applyBorder="1" applyAlignment="1" applyProtection="1">
      <alignment horizontal="center" wrapText="1"/>
      <protection hidden="1"/>
    </xf>
    <xf numFmtId="0" fontId="2" fillId="0" borderId="14" xfId="0" applyFont="1" applyBorder="1" applyAlignment="1" applyProtection="1">
      <alignment horizontal="center"/>
      <protection hidden="1"/>
    </xf>
    <xf numFmtId="0" fontId="2" fillId="0" borderId="21" xfId="0" applyFont="1" applyBorder="1" applyAlignment="1" applyProtection="1">
      <alignment horizontal="right"/>
      <protection hidden="1"/>
    </xf>
    <xf numFmtId="0" fontId="2" fillId="0" borderId="22" xfId="0" applyFont="1" applyBorder="1" applyAlignment="1" applyProtection="1">
      <alignment horizontal="right"/>
      <protection hidden="1"/>
    </xf>
    <xf numFmtId="0" fontId="2" fillId="14" borderId="22" xfId="0" applyFont="1" applyFill="1" applyBorder="1" applyAlignment="1" applyProtection="1">
      <alignment horizontal="center"/>
      <protection hidden="1"/>
    </xf>
    <xf numFmtId="0" fontId="2" fillId="14" borderId="23" xfId="0" applyFont="1" applyFill="1" applyBorder="1" applyAlignment="1" applyProtection="1">
      <alignment horizontal="center"/>
      <protection hidden="1"/>
    </xf>
    <xf numFmtId="0" fontId="2" fillId="9" borderId="20" xfId="0" applyFont="1" applyFill="1" applyBorder="1" applyAlignment="1">
      <alignment horizontal="center" wrapText="1"/>
    </xf>
    <xf numFmtId="0" fontId="0" fillId="9" borderId="4" xfId="0" applyFill="1" applyBorder="1" applyAlignment="1">
      <alignment horizontal="center" wrapText="1"/>
    </xf>
    <xf numFmtId="0" fontId="0" fillId="9" borderId="19" xfId="0" applyFill="1" applyBorder="1" applyAlignment="1">
      <alignment horizontal="center" wrapText="1"/>
    </xf>
    <xf numFmtId="0" fontId="2" fillId="0" borderId="20" xfId="0" applyFont="1" applyBorder="1" applyAlignment="1" applyProtection="1">
      <alignment horizontal="right"/>
      <protection hidden="1"/>
    </xf>
    <xf numFmtId="0" fontId="2" fillId="0" borderId="4" xfId="0" applyFont="1" applyBorder="1" applyAlignment="1" applyProtection="1">
      <alignment horizontal="right"/>
      <protection hidden="1"/>
    </xf>
    <xf numFmtId="0" fontId="2" fillId="0" borderId="19" xfId="0" applyFont="1" applyBorder="1" applyAlignment="1" applyProtection="1">
      <alignment horizontal="right"/>
      <protection hidden="1"/>
    </xf>
    <xf numFmtId="0" fontId="21" fillId="13" borderId="17" xfId="0" applyFont="1" applyFill="1" applyBorder="1" applyAlignment="1" applyProtection="1">
      <alignment horizontal="left"/>
      <protection hidden="1"/>
    </xf>
    <xf numFmtId="0" fontId="21" fillId="13" borderId="1" xfId="0" applyFont="1" applyFill="1" applyBorder="1" applyAlignment="1" applyProtection="1">
      <alignment horizontal="left"/>
      <protection hidden="1"/>
    </xf>
    <xf numFmtId="0" fontId="2" fillId="5" borderId="20" xfId="0" applyFont="1" applyFill="1" applyBorder="1" applyAlignment="1" applyProtection="1">
      <alignment horizontal="center" wrapText="1"/>
      <protection locked="0"/>
    </xf>
    <xf numFmtId="0" fontId="0" fillId="0" borderId="19" xfId="0" applyBorder="1" applyAlignment="1" applyProtection="1">
      <alignment horizontal="center" wrapText="1"/>
      <protection locked="0"/>
    </xf>
    <xf numFmtId="4" fontId="2" fillId="5" borderId="3" xfId="0" applyNumberFormat="1" applyFont="1" applyFill="1" applyBorder="1" applyAlignment="1" applyProtection="1">
      <alignment horizontal="left" wrapText="1"/>
      <protection locked="0"/>
    </xf>
    <xf numFmtId="0" fontId="0" fillId="0" borderId="4" xfId="0" applyBorder="1" applyAlignment="1" applyProtection="1">
      <alignment horizontal="left" wrapText="1"/>
      <protection locked="0"/>
    </xf>
    <xf numFmtId="0" fontId="21" fillId="2" borderId="1" xfId="0" applyFont="1" applyFill="1" applyBorder="1" applyAlignment="1" applyProtection="1">
      <alignment horizontal="center"/>
      <protection hidden="1"/>
    </xf>
    <xf numFmtId="0" fontId="21" fillId="2" borderId="18" xfId="0" applyFont="1" applyFill="1" applyBorder="1" applyAlignment="1" applyProtection="1">
      <alignment horizontal="center"/>
      <protection hidden="1"/>
    </xf>
    <xf numFmtId="0" fontId="2" fillId="5" borderId="3" xfId="0" applyFont="1" applyFill="1" applyBorder="1" applyAlignment="1" applyProtection="1">
      <alignment horizontal="left"/>
      <protection locked="0"/>
    </xf>
    <xf numFmtId="0" fontId="2" fillId="5" borderId="4" xfId="0" applyFont="1" applyFill="1" applyBorder="1" applyAlignment="1" applyProtection="1">
      <alignment horizontal="left"/>
      <protection locked="0"/>
    </xf>
    <xf numFmtId="0" fontId="2" fillId="5" borderId="5" xfId="0" applyFont="1" applyFill="1" applyBorder="1" applyAlignment="1" applyProtection="1">
      <alignment horizontal="left"/>
      <protection locked="0"/>
    </xf>
    <xf numFmtId="0" fontId="21" fillId="2" borderId="14" xfId="0" applyFont="1" applyFill="1" applyBorder="1" applyAlignment="1" applyProtection="1">
      <alignment horizontal="center"/>
      <protection hidden="1"/>
    </xf>
    <xf numFmtId="0" fontId="21" fillId="2" borderId="15" xfId="0" applyFont="1" applyFill="1" applyBorder="1" applyAlignment="1" applyProtection="1">
      <alignment horizontal="center"/>
      <protection hidden="1"/>
    </xf>
    <xf numFmtId="0" fontId="21" fillId="2" borderId="17" xfId="0" applyFont="1" applyFill="1" applyBorder="1" applyAlignment="1" applyProtection="1">
      <alignment horizontal="center"/>
      <protection hidden="1"/>
    </xf>
    <xf numFmtId="0" fontId="21" fillId="2" borderId="16" xfId="0" applyFont="1" applyFill="1" applyBorder="1" applyAlignment="1" applyProtection="1">
      <alignment horizontal="center"/>
      <protection hidden="1"/>
    </xf>
    <xf numFmtId="0" fontId="20" fillId="12" borderId="31" xfId="0" applyFont="1" applyFill="1" applyBorder="1" applyAlignment="1" applyProtection="1">
      <alignment horizontal="center" wrapText="1"/>
      <protection hidden="1"/>
    </xf>
    <xf numFmtId="0" fontId="0" fillId="12" borderId="32" xfId="0" applyFill="1" applyBorder="1" applyAlignment="1" applyProtection="1">
      <alignment horizontal="center" wrapText="1"/>
      <protection hidden="1"/>
    </xf>
    <xf numFmtId="0" fontId="0" fillId="12" borderId="33" xfId="0" applyFill="1" applyBorder="1" applyAlignment="1" applyProtection="1">
      <alignment horizontal="center" wrapText="1"/>
      <protection hidden="1"/>
    </xf>
    <xf numFmtId="0" fontId="2" fillId="15" borderId="20" xfId="0" applyFont="1" applyFill="1" applyBorder="1" applyAlignment="1" applyProtection="1">
      <alignment horizontal="left"/>
      <protection locked="0"/>
    </xf>
    <xf numFmtId="0" fontId="2" fillId="15" borderId="4" xfId="0" applyFont="1" applyFill="1" applyBorder="1" applyAlignment="1" applyProtection="1">
      <alignment horizontal="left"/>
      <protection locked="0"/>
    </xf>
    <xf numFmtId="0" fontId="2" fillId="15" borderId="5" xfId="0" applyFont="1" applyFill="1" applyBorder="1" applyAlignment="1" applyProtection="1">
      <alignment horizontal="left"/>
      <protection locked="0"/>
    </xf>
    <xf numFmtId="0" fontId="2" fillId="5" borderId="3"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0" fontId="2" fillId="2" borderId="38" xfId="0" applyFont="1" applyFill="1" applyBorder="1" applyAlignment="1" applyProtection="1">
      <alignment horizontal="center" wrapText="1"/>
      <protection hidden="1"/>
    </xf>
    <xf numFmtId="0" fontId="2" fillId="2" borderId="39" xfId="0" applyFont="1" applyFill="1" applyBorder="1" applyAlignment="1" applyProtection="1">
      <alignment horizontal="center" wrapText="1"/>
      <protection hidden="1"/>
    </xf>
    <xf numFmtId="0" fontId="0" fillId="0" borderId="39" xfId="0" applyBorder="1" applyAlignment="1">
      <alignment wrapText="1"/>
    </xf>
    <xf numFmtId="4" fontId="2" fillId="0" borderId="1" xfId="0" applyNumberFormat="1" applyFont="1" applyBorder="1" applyAlignment="1" applyProtection="1">
      <alignment horizontal="right" vertical="center"/>
      <protection hidden="1"/>
    </xf>
    <xf numFmtId="4" fontId="2" fillId="0" borderId="18" xfId="0" applyNumberFormat="1" applyFont="1" applyBorder="1" applyAlignment="1" applyProtection="1">
      <alignment horizontal="right" vertical="center"/>
      <protection hidden="1"/>
    </xf>
    <xf numFmtId="0" fontId="0" fillId="0" borderId="46" xfId="0" applyBorder="1" applyAlignment="1">
      <alignment horizontal="center"/>
    </xf>
    <xf numFmtId="0" fontId="0" fillId="0" borderId="27" xfId="0" applyBorder="1" applyAlignment="1">
      <alignment horizontal="center"/>
    </xf>
    <xf numFmtId="4" fontId="2" fillId="9" borderId="36" xfId="0" applyNumberFormat="1" applyFont="1" applyFill="1" applyBorder="1" applyAlignment="1" applyProtection="1">
      <alignment horizontal="center"/>
      <protection hidden="1"/>
    </xf>
    <xf numFmtId="0" fontId="0" fillId="9" borderId="45" xfId="0" applyFill="1" applyBorder="1" applyAlignment="1">
      <alignment horizontal="center"/>
    </xf>
    <xf numFmtId="0" fontId="0" fillId="0" borderId="45" xfId="0" applyBorder="1" applyAlignment="1">
      <alignment horizontal="center"/>
    </xf>
    <xf numFmtId="4" fontId="2" fillId="0" borderId="26" xfId="0" applyNumberFormat="1" applyFont="1" applyBorder="1" applyAlignment="1" applyProtection="1">
      <alignment horizontal="right" vertical="center"/>
      <protection hidden="1"/>
    </xf>
    <xf numFmtId="4" fontId="2" fillId="0" borderId="22" xfId="0" applyNumberFormat="1" applyFont="1" applyBorder="1" applyAlignment="1" applyProtection="1">
      <alignment horizontal="right" vertical="center"/>
      <protection hidden="1"/>
    </xf>
    <xf numFmtId="4" fontId="2" fillId="0" borderId="23" xfId="0" applyNumberFormat="1" applyFont="1" applyBorder="1" applyAlignment="1" applyProtection="1">
      <alignment horizontal="right" vertical="center"/>
      <protection hidden="1"/>
    </xf>
    <xf numFmtId="0" fontId="0" fillId="0" borderId="25" xfId="0" applyBorder="1" applyAlignment="1">
      <alignment horizontal="center"/>
    </xf>
    <xf numFmtId="4" fontId="2" fillId="4" borderId="31" xfId="0" applyNumberFormat="1" applyFont="1" applyFill="1" applyBorder="1" applyAlignment="1" applyProtection="1">
      <alignment horizontal="center"/>
      <protection hidden="1"/>
    </xf>
    <xf numFmtId="0" fontId="0" fillId="0" borderId="33" xfId="0" applyBorder="1" applyAlignment="1">
      <alignment horizontal="center"/>
    </xf>
    <xf numFmtId="0" fontId="2" fillId="2" borderId="1" xfId="0" applyFont="1" applyFill="1" applyBorder="1" applyAlignment="1" applyProtection="1">
      <alignment horizontal="center"/>
      <protection hidden="1"/>
    </xf>
    <xf numFmtId="0" fontId="2" fillId="2" borderId="18" xfId="0" applyFont="1" applyFill="1" applyBorder="1" applyAlignment="1" applyProtection="1">
      <alignment horizontal="center"/>
      <protection hidden="1"/>
    </xf>
    <xf numFmtId="4" fontId="2" fillId="2" borderId="43" xfId="0" applyNumberFormat="1" applyFont="1" applyFill="1" applyBorder="1" applyAlignment="1" applyProtection="1">
      <alignment horizontal="right"/>
      <protection hidden="1"/>
    </xf>
    <xf numFmtId="0" fontId="0" fillId="0" borderId="32" xfId="0" applyBorder="1" applyAlignment="1">
      <alignment horizontal="center"/>
    </xf>
    <xf numFmtId="4" fontId="2" fillId="4" borderId="31" xfId="0" applyNumberFormat="1" applyFont="1" applyFill="1" applyBorder="1" applyAlignment="1" applyProtection="1">
      <alignment horizontal="right"/>
      <protection hidden="1"/>
    </xf>
    <xf numFmtId="4" fontId="2" fillId="4" borderId="33" xfId="0" applyNumberFormat="1" applyFont="1" applyFill="1" applyBorder="1" applyAlignment="1" applyProtection="1">
      <alignment horizontal="right"/>
      <protection hidden="1"/>
    </xf>
    <xf numFmtId="4" fontId="2" fillId="4" borderId="33" xfId="0" applyNumberFormat="1" applyFont="1" applyFill="1" applyBorder="1" applyAlignment="1" applyProtection="1">
      <alignment horizontal="center"/>
      <protection hidden="1"/>
    </xf>
    <xf numFmtId="0" fontId="10" fillId="0" borderId="0" xfId="0" applyFont="1" applyAlignment="1" applyProtection="1">
      <alignment horizontal="left"/>
      <protection hidden="1"/>
    </xf>
    <xf numFmtId="4" fontId="2" fillId="5" borderId="56" xfId="0" applyNumberFormat="1" applyFont="1" applyFill="1" applyBorder="1" applyAlignment="1" applyProtection="1">
      <alignment horizontal="left" wrapText="1"/>
      <protection locked="0"/>
    </xf>
    <xf numFmtId="0" fontId="0" fillId="0" borderId="0" xfId="0" applyAlignment="1" applyProtection="1">
      <alignment horizontal="left" wrapText="1"/>
      <protection locked="0"/>
    </xf>
    <xf numFmtId="0" fontId="2" fillId="5" borderId="56" xfId="0" applyFont="1" applyFill="1" applyBorder="1" applyAlignment="1" applyProtection="1">
      <alignment horizontal="left"/>
      <protection locked="0"/>
    </xf>
    <xf numFmtId="0" fontId="0" fillId="0" borderId="0" xfId="0" applyAlignment="1" applyProtection="1">
      <alignment horizontal="left"/>
      <protection locked="0"/>
    </xf>
    <xf numFmtId="4" fontId="2" fillId="0" borderId="3" xfId="0" applyNumberFormat="1" applyFont="1" applyBorder="1" applyAlignment="1" applyProtection="1">
      <alignment horizontal="right"/>
      <protection hidden="1"/>
    </xf>
    <xf numFmtId="3" fontId="3" fillId="9" borderId="0" xfId="0" applyNumberFormat="1" applyFont="1" applyFill="1" applyProtection="1">
      <protection hidden="1"/>
    </xf>
    <xf numFmtId="0" fontId="5" fillId="0" borderId="0" xfId="0" applyFont="1" applyProtection="1">
      <protection hidden="1"/>
    </xf>
    <xf numFmtId="0" fontId="5" fillId="0" borderId="0" xfId="0" applyFont="1" applyAlignment="1" applyProtection="1">
      <alignment vertical="center"/>
      <protection hidden="1"/>
    </xf>
    <xf numFmtId="3" fontId="3" fillId="0" borderId="2" xfId="0" applyNumberFormat="1" applyFont="1" applyBorder="1" applyProtection="1">
      <protection hidden="1"/>
    </xf>
    <xf numFmtId="3" fontId="3" fillId="0" borderId="1" xfId="0" applyNumberFormat="1" applyFont="1" applyBorder="1" applyProtection="1">
      <protection hidden="1"/>
    </xf>
    <xf numFmtId="4" fontId="2" fillId="7" borderId="43" xfId="0" applyNumberFormat="1" applyFont="1" applyFill="1" applyBorder="1" applyAlignment="1" applyProtection="1">
      <protection hidden="1"/>
    </xf>
    <xf numFmtId="4" fontId="2" fillId="7" borderId="42" xfId="0" applyNumberFormat="1" applyFont="1" applyFill="1" applyBorder="1" applyAlignment="1" applyProtection="1">
      <protection hidden="1"/>
    </xf>
    <xf numFmtId="4" fontId="2" fillId="9" borderId="43" xfId="0" applyNumberFormat="1" applyFont="1" applyFill="1" applyBorder="1" applyAlignment="1" applyProtection="1">
      <protection hidden="1"/>
    </xf>
    <xf numFmtId="4" fontId="2" fillId="9" borderId="42" xfId="0" applyNumberFormat="1" applyFont="1" applyFill="1" applyBorder="1" applyAlignment="1" applyProtection="1">
      <protection hidden="1"/>
    </xf>
    <xf numFmtId="4" fontId="2" fillId="9" borderId="3" xfId="0" applyNumberFormat="1" applyFont="1" applyFill="1" applyBorder="1" applyAlignment="1" applyProtection="1">
      <protection hidden="1"/>
    </xf>
    <xf numFmtId="4" fontId="2" fillId="9" borderId="5" xfId="0" applyNumberFormat="1" applyFont="1" applyFill="1" applyBorder="1" applyAlignment="1" applyProtection="1">
      <protection hidden="1"/>
    </xf>
    <xf numFmtId="169" fontId="2" fillId="0" borderId="43" xfId="0" applyNumberFormat="1" applyFont="1" applyBorder="1" applyAlignment="1" applyProtection="1">
      <protection hidden="1"/>
    </xf>
    <xf numFmtId="169" fontId="2" fillId="0" borderId="42" xfId="0" applyNumberFormat="1" applyFont="1" applyBorder="1" applyAlignment="1" applyProtection="1">
      <protection hidden="1"/>
    </xf>
    <xf numFmtId="4" fontId="2" fillId="0" borderId="43" xfId="0" applyNumberFormat="1" applyFont="1" applyBorder="1" applyAlignment="1" applyProtection="1">
      <protection hidden="1"/>
    </xf>
    <xf numFmtId="4" fontId="2" fillId="0" borderId="42" xfId="0" applyNumberFormat="1" applyFont="1" applyBorder="1" applyAlignment="1" applyProtection="1">
      <protection hidden="1"/>
    </xf>
    <xf numFmtId="4" fontId="2" fillId="9" borderId="36" xfId="0" applyNumberFormat="1" applyFont="1" applyFill="1" applyBorder="1" applyAlignment="1" applyProtection="1">
      <protection hidden="1"/>
    </xf>
    <xf numFmtId="0" fontId="0" fillId="9" borderId="46" xfId="0" applyFill="1" applyBorder="1" applyAlignment="1"/>
    <xf numFmtId="4" fontId="2" fillId="7" borderId="3" xfId="0" applyNumberFormat="1" applyFont="1" applyFill="1" applyBorder="1" applyAlignment="1" applyProtection="1">
      <protection hidden="1"/>
    </xf>
    <xf numFmtId="4" fontId="2" fillId="7" borderId="5" xfId="0" applyNumberFormat="1" applyFont="1" applyFill="1" applyBorder="1" applyAlignment="1" applyProtection="1">
      <protection hidden="1"/>
    </xf>
    <xf numFmtId="4" fontId="2" fillId="0" borderId="3" xfId="0" applyNumberFormat="1" applyFont="1" applyBorder="1" applyAlignment="1" applyProtection="1">
      <protection hidden="1"/>
    </xf>
    <xf numFmtId="4" fontId="2" fillId="0" borderId="5" xfId="0" applyNumberFormat="1" applyFont="1" applyBorder="1" applyAlignment="1" applyProtection="1">
      <protection hidden="1"/>
    </xf>
    <xf numFmtId="4" fontId="2" fillId="7" borderId="52" xfId="0" applyNumberFormat="1" applyFont="1" applyFill="1" applyBorder="1" applyAlignment="1" applyProtection="1">
      <protection hidden="1"/>
    </xf>
    <xf numFmtId="4" fontId="2" fillId="7" borderId="53" xfId="0" applyNumberFormat="1" applyFont="1" applyFill="1" applyBorder="1" applyAlignment="1" applyProtection="1">
      <protection hidden="1"/>
    </xf>
    <xf numFmtId="4" fontId="2" fillId="9" borderId="52" xfId="0" applyNumberFormat="1" applyFont="1" applyFill="1" applyBorder="1" applyAlignment="1" applyProtection="1">
      <protection hidden="1"/>
    </xf>
    <xf numFmtId="4" fontId="2" fillId="9" borderId="53" xfId="0" applyNumberFormat="1" applyFont="1" applyFill="1" applyBorder="1" applyAlignment="1" applyProtection="1">
      <protection hidden="1"/>
    </xf>
    <xf numFmtId="0" fontId="5" fillId="2" borderId="14" xfId="0" applyFont="1" applyFill="1" applyBorder="1" applyAlignment="1" applyProtection="1">
      <alignment horizontal="center" vertical="center"/>
      <protection hidden="1"/>
    </xf>
    <xf numFmtId="0" fontId="5" fillId="2" borderId="15" xfId="0" applyFont="1" applyFill="1" applyBorder="1" applyAlignment="1" applyProtection="1">
      <alignment horizontal="center" vertical="center"/>
      <protection hidden="1"/>
    </xf>
    <xf numFmtId="0" fontId="5" fillId="2" borderId="15" xfId="0" applyFont="1" applyFill="1" applyBorder="1" applyAlignment="1" applyProtection="1">
      <alignment horizontal="center"/>
      <protection hidden="1"/>
    </xf>
    <xf numFmtId="0" fontId="5" fillId="2" borderId="16" xfId="0" applyFont="1" applyFill="1" applyBorder="1" applyAlignment="1" applyProtection="1">
      <alignment horizontal="center"/>
      <protection hidden="1"/>
    </xf>
    <xf numFmtId="0" fontId="5" fillId="2" borderId="17" xfId="0" applyFont="1" applyFill="1" applyBorder="1" applyAlignment="1" applyProtection="1">
      <alignment horizontal="center" vertical="center"/>
      <protection hidden="1"/>
    </xf>
    <xf numFmtId="0" fontId="5" fillId="2" borderId="1" xfId="0" applyFont="1" applyFill="1" applyBorder="1" applyAlignment="1" applyProtection="1">
      <alignment horizontal="center" vertical="center"/>
      <protection hidden="1"/>
    </xf>
    <xf numFmtId="1" fontId="16" fillId="0" borderId="0" xfId="1" applyNumberFormat="1" applyFont="1" applyProtection="1">
      <protection hidden="1"/>
    </xf>
  </cellXfs>
  <cellStyles count="3">
    <cellStyle name="Normal" xfId="0" builtinId="0"/>
    <cellStyle name="Normal 2" xfId="1" xr:uid="{00000000-0005-0000-0000-000001000000}"/>
    <cellStyle name="Normal 3" xfId="2" xr:uid="{00000000-0005-0000-0000-000002000000}"/>
  </cellStyles>
  <dxfs count="14">
    <dxf>
      <font>
        <color rgb="FF006100"/>
      </font>
      <fill>
        <patternFill>
          <bgColor rgb="FFC6EFCE"/>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ont>
        <color rgb="FF006100"/>
      </font>
      <fill>
        <patternFill>
          <bgColor rgb="FFC6EFCE"/>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rgb="FFFF0000"/>
        </patternFill>
      </fill>
    </dxf>
    <dxf>
      <font>
        <condense val="0"/>
        <extend val="0"/>
        <color indexed="9"/>
      </font>
    </dxf>
  </dxfs>
  <tableStyles count="0" defaultTableStyle="TableStyleMedium2" defaultPivotStyle="PivotStyleLight16"/>
  <colors>
    <mruColors>
      <color rgb="FFFF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Radio" checked="Checked" firstButton="1" lockText="1" noThreeD="1"/>
</file>

<file path=xl/ctrlProps/ctrlProp34.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56</xdr:col>
      <xdr:colOff>0</xdr:colOff>
      <xdr:row>4</xdr:row>
      <xdr:rowOff>0</xdr:rowOff>
    </xdr:from>
    <xdr:to>
      <xdr:col>56</xdr:col>
      <xdr:colOff>0</xdr:colOff>
      <xdr:row>4</xdr:row>
      <xdr:rowOff>133350</xdr:rowOff>
    </xdr:to>
    <xdr:sp macro="" textlink="">
      <xdr:nvSpPr>
        <xdr:cNvPr id="2" name="WordArt 1">
          <a:extLst>
            <a:ext uri="{FF2B5EF4-FFF2-40B4-BE49-F238E27FC236}">
              <a16:creationId xmlns:a16="http://schemas.microsoft.com/office/drawing/2014/main" id="{00000000-0008-0000-0000-000002000000}"/>
            </a:ext>
          </a:extLst>
        </xdr:cNvPr>
        <xdr:cNvSpPr>
          <a:spLocks noChangeArrowheads="1" noChangeShapeType="1" noTextEdit="1"/>
        </xdr:cNvSpPr>
      </xdr:nvSpPr>
      <xdr:spPr bwMode="auto">
        <a:xfrm>
          <a:off x="47082075" y="838200"/>
          <a:ext cx="0" cy="152400"/>
        </a:xfrm>
        <a:prstGeom prst="rect">
          <a:avLst/>
        </a:prstGeom>
      </xdr:spPr>
      <xdr:txBody>
        <a:bodyPr wrap="none" fromWordArt="1">
          <a:prstTxWarp prst="textPlain">
            <a:avLst>
              <a:gd name="adj" fmla="val 50000"/>
            </a:avLst>
          </a:prstTxWarp>
        </a:bodyPr>
        <a:lstStyle/>
        <a:p>
          <a:pPr algn="ctr" rtl="0">
            <a:buNone/>
          </a:pPr>
          <a:r>
            <a:rPr lang="es-ES" sz="1400" kern="10" spc="0">
              <a:ln>
                <a:noFill/>
              </a:ln>
              <a:solidFill>
                <a:srgbClr val="339966"/>
              </a:solidFill>
              <a:effectLst/>
              <a:latin typeface="Arial Black"/>
            </a:rPr>
            <a:t>PLAN EMPRESARIAL . ESTUDIO TECNICO ECONOMICO</a:t>
          </a:r>
        </a:p>
      </xdr:txBody>
    </xdr:sp>
    <xdr:clientData/>
  </xdr:twoCellAnchor>
  <xdr:twoCellAnchor>
    <xdr:from>
      <xdr:col>56</xdr:col>
      <xdr:colOff>0</xdr:colOff>
      <xdr:row>8</xdr:row>
      <xdr:rowOff>104775</xdr:rowOff>
    </xdr:from>
    <xdr:to>
      <xdr:col>56</xdr:col>
      <xdr:colOff>0</xdr:colOff>
      <xdr:row>20</xdr:row>
      <xdr:rowOff>9525</xdr:rowOff>
    </xdr:to>
    <xdr:sp macro="" textlink="">
      <xdr:nvSpPr>
        <xdr:cNvPr id="3" name="WordArt 2">
          <a:extLst>
            <a:ext uri="{FF2B5EF4-FFF2-40B4-BE49-F238E27FC236}">
              <a16:creationId xmlns:a16="http://schemas.microsoft.com/office/drawing/2014/main" id="{00000000-0008-0000-0000-000003000000}"/>
            </a:ext>
          </a:extLst>
        </xdr:cNvPr>
        <xdr:cNvSpPr>
          <a:spLocks noChangeAspect="1" noChangeArrowheads="1" noChangeShapeType="1" noTextEdit="1"/>
        </xdr:cNvSpPr>
      </xdr:nvSpPr>
      <xdr:spPr bwMode="auto">
        <a:xfrm>
          <a:off x="47082075" y="1304925"/>
          <a:ext cx="0" cy="1104900"/>
        </a:xfrm>
        <a:prstGeom prst="rect">
          <a:avLst/>
        </a:prstGeom>
      </xdr:spPr>
      <xdr:txBody>
        <a:bodyPr wrap="none" fromWordArt="1">
          <a:prstTxWarp prst="textPlain">
            <a:avLst>
              <a:gd name="adj" fmla="val 50000"/>
            </a:avLst>
          </a:prstTxWarp>
        </a:bodyPr>
        <a:lstStyle/>
        <a:p>
          <a:pPr algn="ctr" rtl="0">
            <a:buNone/>
          </a:pPr>
          <a:r>
            <a:rPr lang="es-ES" sz="1200" b="1" kern="10" spc="0">
              <a:ln>
                <a:noFill/>
              </a:ln>
              <a:solidFill>
                <a:srgbClr val="008080"/>
              </a:solidFill>
              <a:effectLst/>
              <a:latin typeface="Times New Roman"/>
              <a:cs typeface="Times New Roman"/>
            </a:rPr>
            <a:t>PLAN EMPRESARIAL</a:t>
          </a:r>
        </a:p>
        <a:p>
          <a:pPr algn="ctr" rtl="0">
            <a:buNone/>
          </a:pPr>
          <a:endParaRPr lang="es-ES" sz="1200" b="1" kern="10" spc="0">
            <a:ln>
              <a:noFill/>
            </a:ln>
            <a:solidFill>
              <a:srgbClr val="008080"/>
            </a:solidFill>
            <a:effectLst/>
            <a:latin typeface="Times New Roman"/>
            <a:cs typeface="Times New Roman"/>
          </a:endParaRPr>
        </a:p>
        <a:p>
          <a:pPr algn="ctr" rtl="0">
            <a:buNone/>
          </a:pPr>
          <a:r>
            <a:rPr lang="es-ES" sz="1200" b="1" kern="10" spc="0">
              <a:ln>
                <a:noFill/>
              </a:ln>
              <a:solidFill>
                <a:srgbClr val="008080"/>
              </a:solidFill>
              <a:effectLst/>
              <a:latin typeface="Times New Roman"/>
              <a:cs typeface="Times New Roman"/>
            </a:rPr>
            <a:t>CREACION DE EMPRESAS:</a:t>
          </a:r>
        </a:p>
        <a:p>
          <a:pPr algn="ctr" rtl="0">
            <a:buNone/>
          </a:pPr>
          <a:endParaRPr lang="es-ES" sz="1200" b="1" kern="10" spc="0">
            <a:ln>
              <a:noFill/>
            </a:ln>
            <a:solidFill>
              <a:srgbClr val="008080"/>
            </a:solidFill>
            <a:effectLst/>
            <a:latin typeface="Times New Roman"/>
            <a:cs typeface="Times New Roman"/>
          </a:endParaRPr>
        </a:p>
        <a:p>
          <a:pPr algn="ctr" rtl="0">
            <a:buNone/>
          </a:pPr>
          <a:r>
            <a:rPr lang="es-ES" sz="1200" b="1" kern="10" spc="0">
              <a:ln>
                <a:noFill/>
              </a:ln>
              <a:solidFill>
                <a:srgbClr val="008080"/>
              </a:solidFill>
              <a:effectLst/>
              <a:latin typeface="Times New Roman"/>
              <a:cs typeface="Times New Roman"/>
            </a:rPr>
            <a:t>JÓVENES AGRICULTORES</a:t>
          </a:r>
        </a:p>
      </xdr:txBody>
    </xdr:sp>
    <xdr:clientData/>
  </xdr:twoCellAnchor>
  <xdr:twoCellAnchor>
    <xdr:from>
      <xdr:col>55</xdr:col>
      <xdr:colOff>0</xdr:colOff>
      <xdr:row>1</xdr:row>
      <xdr:rowOff>9525</xdr:rowOff>
    </xdr:from>
    <xdr:to>
      <xdr:col>55</xdr:col>
      <xdr:colOff>0</xdr:colOff>
      <xdr:row>1</xdr:row>
      <xdr:rowOff>171450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46548675" y="9525"/>
          <a:ext cx="0" cy="161925"/>
        </a:xfrm>
        <a:prstGeom prst="rect">
          <a:avLst/>
        </a:prstGeom>
        <a:solidFill>
          <a:srgbClr val="0000FF"/>
        </a:solidFill>
        <a:ln>
          <a:noFill/>
        </a:ln>
        <a:effectLst/>
      </xdr:spPr>
      <xdr:txBody>
        <a:bodyPr vertOverflow="clip" wrap="square" lIns="27432" tIns="22860" rIns="0" bIns="0" anchor="t" upright="1"/>
        <a:lstStyle/>
        <a:p>
          <a:pPr algn="l" rtl="0">
            <a:defRPr sz="1000"/>
          </a:pPr>
          <a:r>
            <a:rPr lang="es-ES" sz="800" b="1" i="0" u="none" strike="noStrike" baseline="0">
              <a:solidFill>
                <a:srgbClr val="FFFFFF"/>
              </a:solidFill>
              <a:latin typeface="Arial"/>
              <a:cs typeface="Arial"/>
            </a:rPr>
            <a:t>Pag. 5</a:t>
          </a:r>
        </a:p>
      </xdr:txBody>
    </xdr:sp>
    <xdr:clientData fPrintsWithSheet="0"/>
  </xdr:twoCellAnchor>
  <xdr:twoCellAnchor>
    <xdr:from>
      <xdr:col>55</xdr:col>
      <xdr:colOff>0</xdr:colOff>
      <xdr:row>1</xdr:row>
      <xdr:rowOff>19050</xdr:rowOff>
    </xdr:from>
    <xdr:to>
      <xdr:col>55</xdr:col>
      <xdr:colOff>0</xdr:colOff>
      <xdr:row>1</xdr:row>
      <xdr:rowOff>161925</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46548675" y="19050"/>
          <a:ext cx="0" cy="142875"/>
        </a:xfrm>
        <a:prstGeom prst="rect">
          <a:avLst/>
        </a:prstGeom>
        <a:solidFill>
          <a:srgbClr val="0000FF"/>
        </a:solidFill>
        <a:ln>
          <a:noFill/>
        </a:ln>
        <a:effectLst/>
      </xdr:spPr>
      <xdr:txBody>
        <a:bodyPr vertOverflow="clip" wrap="square" lIns="27432" tIns="22860" rIns="0" bIns="0" anchor="t" upright="1"/>
        <a:lstStyle/>
        <a:p>
          <a:pPr algn="l" rtl="0">
            <a:defRPr sz="1000"/>
          </a:pPr>
          <a:r>
            <a:rPr lang="es-ES" sz="800" b="1" i="0" u="none" strike="noStrike" baseline="0">
              <a:solidFill>
                <a:srgbClr val="FFFFFF"/>
              </a:solidFill>
              <a:latin typeface="Arial"/>
              <a:cs typeface="Arial"/>
            </a:rPr>
            <a:t>Pag. 6</a:t>
          </a:r>
        </a:p>
      </xdr:txBody>
    </xdr:sp>
    <xdr:clientData fPrintsWithSheet="0"/>
  </xdr:twoCellAnchor>
  <xdr:twoCellAnchor>
    <xdr:from>
      <xdr:col>55</xdr:col>
      <xdr:colOff>0</xdr:colOff>
      <xdr:row>1</xdr:row>
      <xdr:rowOff>19050</xdr:rowOff>
    </xdr:from>
    <xdr:to>
      <xdr:col>55</xdr:col>
      <xdr:colOff>0</xdr:colOff>
      <xdr:row>1</xdr:row>
      <xdr:rowOff>142875</xdr:rowOff>
    </xdr:to>
    <xdr:sp macro="" textlink="">
      <xdr:nvSpPr>
        <xdr:cNvPr id="6" name="Line 17">
          <a:extLst>
            <a:ext uri="{FF2B5EF4-FFF2-40B4-BE49-F238E27FC236}">
              <a16:creationId xmlns:a16="http://schemas.microsoft.com/office/drawing/2014/main" id="{00000000-0008-0000-0000-000006000000}"/>
            </a:ext>
          </a:extLst>
        </xdr:cNvPr>
        <xdr:cNvSpPr>
          <a:spLocks noChangeShapeType="1"/>
        </xdr:cNvSpPr>
      </xdr:nvSpPr>
      <xdr:spPr bwMode="auto">
        <a:xfrm>
          <a:off x="46548675" y="19050"/>
          <a:ext cx="0" cy="123825"/>
        </a:xfrm>
        <a:prstGeom prst="line">
          <a:avLst/>
        </a:prstGeom>
        <a:noFill/>
        <a:ln w="19050">
          <a:solidFill>
            <a:srgbClr val="FF6600"/>
          </a:solidFill>
          <a:round/>
          <a:headEnd/>
          <a:tailEnd/>
        </a:ln>
        <a:effectLst>
          <a:outerShdw dist="254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55</xdr:col>
      <xdr:colOff>0</xdr:colOff>
      <xdr:row>1</xdr:row>
      <xdr:rowOff>28575</xdr:rowOff>
    </xdr:from>
    <xdr:to>
      <xdr:col>55</xdr:col>
      <xdr:colOff>0</xdr:colOff>
      <xdr:row>1</xdr:row>
      <xdr:rowOff>152400</xdr:rowOff>
    </xdr:to>
    <xdr:sp macro="" textlink="">
      <xdr:nvSpPr>
        <xdr:cNvPr id="7" name="Line 18">
          <a:extLst>
            <a:ext uri="{FF2B5EF4-FFF2-40B4-BE49-F238E27FC236}">
              <a16:creationId xmlns:a16="http://schemas.microsoft.com/office/drawing/2014/main" id="{00000000-0008-0000-0000-000007000000}"/>
            </a:ext>
          </a:extLst>
        </xdr:cNvPr>
        <xdr:cNvSpPr>
          <a:spLocks noChangeShapeType="1"/>
        </xdr:cNvSpPr>
      </xdr:nvSpPr>
      <xdr:spPr bwMode="auto">
        <a:xfrm>
          <a:off x="46548675" y="28575"/>
          <a:ext cx="0" cy="123825"/>
        </a:xfrm>
        <a:prstGeom prst="line">
          <a:avLst/>
        </a:prstGeom>
        <a:noFill/>
        <a:ln w="19050">
          <a:solidFill>
            <a:srgbClr val="FF6600"/>
          </a:solidFill>
          <a:round/>
          <a:headEnd/>
          <a:tailEnd/>
        </a:ln>
        <a:effectLst>
          <a:outerShdw dist="254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55</xdr:col>
      <xdr:colOff>0</xdr:colOff>
      <xdr:row>1</xdr:row>
      <xdr:rowOff>19050</xdr:rowOff>
    </xdr:from>
    <xdr:to>
      <xdr:col>55</xdr:col>
      <xdr:colOff>0</xdr:colOff>
      <xdr:row>1</xdr:row>
      <xdr:rowOff>161925</xdr:rowOff>
    </xdr:to>
    <xdr:sp macro="" textlink="">
      <xdr:nvSpPr>
        <xdr:cNvPr id="8" name="Line 19">
          <a:extLst>
            <a:ext uri="{FF2B5EF4-FFF2-40B4-BE49-F238E27FC236}">
              <a16:creationId xmlns:a16="http://schemas.microsoft.com/office/drawing/2014/main" id="{00000000-0008-0000-0000-000008000000}"/>
            </a:ext>
          </a:extLst>
        </xdr:cNvPr>
        <xdr:cNvSpPr>
          <a:spLocks noChangeShapeType="1"/>
        </xdr:cNvSpPr>
      </xdr:nvSpPr>
      <xdr:spPr bwMode="auto">
        <a:xfrm>
          <a:off x="46548675" y="19050"/>
          <a:ext cx="0" cy="142875"/>
        </a:xfrm>
        <a:prstGeom prst="line">
          <a:avLst/>
        </a:prstGeom>
        <a:noFill/>
        <a:ln w="19050">
          <a:solidFill>
            <a:srgbClr val="FF6600"/>
          </a:solidFill>
          <a:round/>
          <a:headEnd/>
          <a:tailEnd/>
        </a:ln>
        <a:effectLst>
          <a:outerShdw dist="254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55</xdr:col>
      <xdr:colOff>0</xdr:colOff>
      <xdr:row>1</xdr:row>
      <xdr:rowOff>28575</xdr:rowOff>
    </xdr:from>
    <xdr:to>
      <xdr:col>55</xdr:col>
      <xdr:colOff>0</xdr:colOff>
      <xdr:row>1</xdr:row>
      <xdr:rowOff>152400</xdr:rowOff>
    </xdr:to>
    <xdr:sp macro="" textlink="">
      <xdr:nvSpPr>
        <xdr:cNvPr id="9" name="Line 20">
          <a:extLst>
            <a:ext uri="{FF2B5EF4-FFF2-40B4-BE49-F238E27FC236}">
              <a16:creationId xmlns:a16="http://schemas.microsoft.com/office/drawing/2014/main" id="{00000000-0008-0000-0000-000009000000}"/>
            </a:ext>
          </a:extLst>
        </xdr:cNvPr>
        <xdr:cNvSpPr>
          <a:spLocks noChangeShapeType="1"/>
        </xdr:cNvSpPr>
      </xdr:nvSpPr>
      <xdr:spPr bwMode="auto">
        <a:xfrm>
          <a:off x="46548675" y="28575"/>
          <a:ext cx="0" cy="123825"/>
        </a:xfrm>
        <a:prstGeom prst="line">
          <a:avLst/>
        </a:prstGeom>
        <a:noFill/>
        <a:ln w="19050">
          <a:solidFill>
            <a:srgbClr val="FF6600"/>
          </a:solidFill>
          <a:round/>
          <a:headEnd/>
          <a:tailEnd/>
        </a:ln>
        <a:effectLst>
          <a:outerShdw dist="254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56</xdr:col>
      <xdr:colOff>0</xdr:colOff>
      <xdr:row>3</xdr:row>
      <xdr:rowOff>28575</xdr:rowOff>
    </xdr:from>
    <xdr:to>
      <xdr:col>56</xdr:col>
      <xdr:colOff>0</xdr:colOff>
      <xdr:row>4</xdr:row>
      <xdr:rowOff>0</xdr:rowOff>
    </xdr:to>
    <xdr:sp macro="" textlink="">
      <xdr:nvSpPr>
        <xdr:cNvPr id="10" name="Text Box 29">
          <a:extLst>
            <a:ext uri="{FF2B5EF4-FFF2-40B4-BE49-F238E27FC236}">
              <a16:creationId xmlns:a16="http://schemas.microsoft.com/office/drawing/2014/main" id="{00000000-0008-0000-0000-00000A000000}"/>
            </a:ext>
          </a:extLst>
        </xdr:cNvPr>
        <xdr:cNvSpPr txBox="1">
          <a:spLocks noChangeArrowheads="1"/>
        </xdr:cNvSpPr>
      </xdr:nvSpPr>
      <xdr:spPr bwMode="auto">
        <a:xfrm>
          <a:off x="47082075" y="552450"/>
          <a:ext cx="0" cy="180975"/>
        </a:xfrm>
        <a:prstGeom prst="rect">
          <a:avLst/>
        </a:prstGeom>
        <a:solidFill>
          <a:srgbClr val="0000FF"/>
        </a:solidFill>
        <a:ln>
          <a:noFill/>
        </a:ln>
        <a:effectLst/>
      </xdr:spPr>
      <xdr:txBody>
        <a:bodyPr vertOverflow="clip" wrap="square" lIns="27432" tIns="22860" rIns="0" bIns="0" anchor="t" upright="1"/>
        <a:lstStyle/>
        <a:p>
          <a:pPr algn="l" rtl="0">
            <a:defRPr sz="1000"/>
          </a:pPr>
          <a:r>
            <a:rPr lang="es-ES" sz="800" b="1" i="0" u="none" strike="noStrike" baseline="0">
              <a:solidFill>
                <a:srgbClr val="FFFFFF"/>
              </a:solidFill>
              <a:latin typeface="Arial"/>
              <a:cs typeface="Arial"/>
            </a:rPr>
            <a:t>Pag. 2</a:t>
          </a:r>
        </a:p>
      </xdr:txBody>
    </xdr:sp>
    <xdr:clientData fPrintsWithSheet="0"/>
  </xdr:twoCellAnchor>
  <xdr:twoCellAnchor>
    <xdr:from>
      <xdr:col>56</xdr:col>
      <xdr:colOff>0</xdr:colOff>
      <xdr:row>14</xdr:row>
      <xdr:rowOff>133350</xdr:rowOff>
    </xdr:from>
    <xdr:to>
      <xdr:col>56</xdr:col>
      <xdr:colOff>0</xdr:colOff>
      <xdr:row>15</xdr:row>
      <xdr:rowOff>95250</xdr:rowOff>
    </xdr:to>
    <xdr:sp macro="" textlink="">
      <xdr:nvSpPr>
        <xdr:cNvPr id="11" name="Text Box 30">
          <a:extLst>
            <a:ext uri="{FF2B5EF4-FFF2-40B4-BE49-F238E27FC236}">
              <a16:creationId xmlns:a16="http://schemas.microsoft.com/office/drawing/2014/main" id="{00000000-0008-0000-0000-00000B000000}"/>
            </a:ext>
          </a:extLst>
        </xdr:cNvPr>
        <xdr:cNvSpPr txBox="1">
          <a:spLocks noChangeArrowheads="1"/>
        </xdr:cNvSpPr>
      </xdr:nvSpPr>
      <xdr:spPr bwMode="auto">
        <a:xfrm>
          <a:off x="47082075" y="1504950"/>
          <a:ext cx="0" cy="133350"/>
        </a:xfrm>
        <a:prstGeom prst="rect">
          <a:avLst/>
        </a:prstGeom>
        <a:solidFill>
          <a:srgbClr val="FFFFFF"/>
        </a:solidFill>
        <a:ln>
          <a:noFill/>
        </a:ln>
        <a:effectLst/>
      </xdr:spPr>
      <xdr:txBody>
        <a:bodyPr vertOverflow="clip" wrap="square" lIns="27432" tIns="22860" rIns="27432" bIns="22860" anchor="ctr" upright="1"/>
        <a:lstStyle/>
        <a:p>
          <a:pPr algn="ctr" rtl="0">
            <a:defRPr sz="1000"/>
          </a:pPr>
          <a:r>
            <a:rPr lang="es-ES" sz="800" b="1" i="0" u="none" strike="noStrike" baseline="0">
              <a:solidFill>
                <a:srgbClr val="000080"/>
              </a:solidFill>
              <a:latin typeface="Arial"/>
              <a:cs typeface="Arial"/>
            </a:rPr>
            <a:t>Seleccione el municipio </a:t>
          </a:r>
        </a:p>
      </xdr:txBody>
    </xdr:sp>
    <xdr:clientData fPrintsWithSheet="0"/>
  </xdr:twoCellAnchor>
  <xdr:twoCellAnchor>
    <xdr:from>
      <xdr:col>55</xdr:col>
      <xdr:colOff>0</xdr:colOff>
      <xdr:row>1</xdr:row>
      <xdr:rowOff>19050</xdr:rowOff>
    </xdr:from>
    <xdr:to>
      <xdr:col>55</xdr:col>
      <xdr:colOff>0</xdr:colOff>
      <xdr:row>1</xdr:row>
      <xdr:rowOff>171450</xdr:rowOff>
    </xdr:to>
    <xdr:sp macro="" textlink="">
      <xdr:nvSpPr>
        <xdr:cNvPr id="12" name="Text Box 35">
          <a:extLst>
            <a:ext uri="{FF2B5EF4-FFF2-40B4-BE49-F238E27FC236}">
              <a16:creationId xmlns:a16="http://schemas.microsoft.com/office/drawing/2014/main" id="{00000000-0008-0000-0000-00000C000000}"/>
            </a:ext>
          </a:extLst>
        </xdr:cNvPr>
        <xdr:cNvSpPr txBox="1">
          <a:spLocks noChangeArrowheads="1"/>
        </xdr:cNvSpPr>
      </xdr:nvSpPr>
      <xdr:spPr bwMode="auto">
        <a:xfrm>
          <a:off x="46548675" y="19050"/>
          <a:ext cx="0" cy="152400"/>
        </a:xfrm>
        <a:prstGeom prst="rect">
          <a:avLst/>
        </a:prstGeom>
        <a:solidFill>
          <a:srgbClr val="0000FF"/>
        </a:solidFill>
        <a:ln>
          <a:noFill/>
        </a:ln>
        <a:effectLst/>
      </xdr:spPr>
      <xdr:txBody>
        <a:bodyPr vertOverflow="clip" wrap="square" lIns="27432" tIns="22860" rIns="0" bIns="0" anchor="t" upright="1"/>
        <a:lstStyle/>
        <a:p>
          <a:pPr algn="l" rtl="0">
            <a:defRPr sz="1000"/>
          </a:pPr>
          <a:r>
            <a:rPr lang="es-ES" sz="800" b="1" i="0" u="none" strike="noStrike" baseline="0">
              <a:solidFill>
                <a:srgbClr val="FFFFFF"/>
              </a:solidFill>
              <a:latin typeface="Arial"/>
              <a:cs typeface="Arial"/>
            </a:rPr>
            <a:t>Pag. 4</a:t>
          </a:r>
        </a:p>
      </xdr:txBody>
    </xdr:sp>
    <xdr:clientData fPrintsWithSheet="0"/>
  </xdr:twoCellAnchor>
  <xdr:twoCellAnchor>
    <xdr:from>
      <xdr:col>56</xdr:col>
      <xdr:colOff>0</xdr:colOff>
      <xdr:row>15</xdr:row>
      <xdr:rowOff>0</xdr:rowOff>
    </xdr:from>
    <xdr:to>
      <xdr:col>56</xdr:col>
      <xdr:colOff>0</xdr:colOff>
      <xdr:row>15</xdr:row>
      <xdr:rowOff>0</xdr:rowOff>
    </xdr:to>
    <xdr:sp macro="" textlink="">
      <xdr:nvSpPr>
        <xdr:cNvPr id="13" name="Line 36">
          <a:extLst>
            <a:ext uri="{FF2B5EF4-FFF2-40B4-BE49-F238E27FC236}">
              <a16:creationId xmlns:a16="http://schemas.microsoft.com/office/drawing/2014/main" id="{00000000-0008-0000-0000-00000D000000}"/>
            </a:ext>
          </a:extLst>
        </xdr:cNvPr>
        <xdr:cNvSpPr>
          <a:spLocks noChangeShapeType="1"/>
        </xdr:cNvSpPr>
      </xdr:nvSpPr>
      <xdr:spPr bwMode="auto">
        <a:xfrm>
          <a:off x="47082075" y="1543050"/>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65</xdr:row>
      <xdr:rowOff>142875</xdr:rowOff>
    </xdr:from>
    <xdr:to>
      <xdr:col>56</xdr:col>
      <xdr:colOff>0</xdr:colOff>
      <xdr:row>65</xdr:row>
      <xdr:rowOff>152400</xdr:rowOff>
    </xdr:to>
    <xdr:sp macro="" textlink="">
      <xdr:nvSpPr>
        <xdr:cNvPr id="14" name="Line 37">
          <a:extLst>
            <a:ext uri="{FF2B5EF4-FFF2-40B4-BE49-F238E27FC236}">
              <a16:creationId xmlns:a16="http://schemas.microsoft.com/office/drawing/2014/main" id="{00000000-0008-0000-0000-00000E000000}"/>
            </a:ext>
          </a:extLst>
        </xdr:cNvPr>
        <xdr:cNvSpPr>
          <a:spLocks noChangeShapeType="1"/>
        </xdr:cNvSpPr>
      </xdr:nvSpPr>
      <xdr:spPr bwMode="auto">
        <a:xfrm flipV="1">
          <a:off x="47082075" y="6810375"/>
          <a:ext cx="0" cy="9525"/>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74</xdr:row>
      <xdr:rowOff>28575</xdr:rowOff>
    </xdr:from>
    <xdr:to>
      <xdr:col>56</xdr:col>
      <xdr:colOff>0</xdr:colOff>
      <xdr:row>75</xdr:row>
      <xdr:rowOff>38100</xdr:rowOff>
    </xdr:to>
    <xdr:sp macro="" textlink="">
      <xdr:nvSpPr>
        <xdr:cNvPr id="15" name="Text Box 38">
          <a:extLst>
            <a:ext uri="{FF2B5EF4-FFF2-40B4-BE49-F238E27FC236}">
              <a16:creationId xmlns:a16="http://schemas.microsoft.com/office/drawing/2014/main" id="{00000000-0008-0000-0000-00000F000000}"/>
            </a:ext>
          </a:extLst>
        </xdr:cNvPr>
        <xdr:cNvSpPr txBox="1">
          <a:spLocks noChangeArrowheads="1"/>
        </xdr:cNvSpPr>
      </xdr:nvSpPr>
      <xdr:spPr bwMode="auto">
        <a:xfrm>
          <a:off x="47082075" y="8296275"/>
          <a:ext cx="0" cy="200025"/>
        </a:xfrm>
        <a:prstGeom prst="rect">
          <a:avLst/>
        </a:prstGeom>
        <a:solidFill>
          <a:srgbClr val="FFFFFF"/>
        </a:solidFill>
        <a:ln>
          <a:noFill/>
        </a:ln>
        <a:effectLst/>
      </xdr:spPr>
      <xdr:txBody>
        <a:bodyPr vertOverflow="clip" wrap="square" lIns="27432" tIns="22860" rIns="0" bIns="0" anchor="t" upright="1"/>
        <a:lstStyle/>
        <a:p>
          <a:pPr algn="l" rtl="0">
            <a:defRPr sz="1000"/>
          </a:pPr>
          <a:r>
            <a:rPr lang="es-ES" sz="800" b="0" i="0" u="none" strike="noStrike" baseline="0">
              <a:solidFill>
                <a:srgbClr val="000000"/>
              </a:solidFill>
              <a:latin typeface="Arial"/>
              <a:cs typeface="Arial"/>
            </a:rPr>
            <a:t>(Precio del jornal:</a:t>
          </a:r>
        </a:p>
      </xdr:txBody>
    </xdr:sp>
    <xdr:clientData/>
  </xdr:twoCellAnchor>
  <xdr:twoCellAnchor>
    <xdr:from>
      <xdr:col>55</xdr:col>
      <xdr:colOff>0</xdr:colOff>
      <xdr:row>1</xdr:row>
      <xdr:rowOff>9525</xdr:rowOff>
    </xdr:from>
    <xdr:to>
      <xdr:col>55</xdr:col>
      <xdr:colOff>0</xdr:colOff>
      <xdr:row>1</xdr:row>
      <xdr:rowOff>161925</xdr:rowOff>
    </xdr:to>
    <xdr:sp macro="" textlink="">
      <xdr:nvSpPr>
        <xdr:cNvPr id="16" name="Text Box 39">
          <a:extLst>
            <a:ext uri="{FF2B5EF4-FFF2-40B4-BE49-F238E27FC236}">
              <a16:creationId xmlns:a16="http://schemas.microsoft.com/office/drawing/2014/main" id="{00000000-0008-0000-0000-000010000000}"/>
            </a:ext>
          </a:extLst>
        </xdr:cNvPr>
        <xdr:cNvSpPr txBox="1">
          <a:spLocks noChangeArrowheads="1"/>
        </xdr:cNvSpPr>
      </xdr:nvSpPr>
      <xdr:spPr bwMode="auto">
        <a:xfrm>
          <a:off x="46548675" y="9525"/>
          <a:ext cx="0" cy="152400"/>
        </a:xfrm>
        <a:prstGeom prst="rect">
          <a:avLst/>
        </a:prstGeom>
        <a:solidFill>
          <a:srgbClr val="0000FF"/>
        </a:solidFill>
        <a:ln>
          <a:noFill/>
        </a:ln>
        <a:effectLst/>
      </xdr:spPr>
      <xdr:txBody>
        <a:bodyPr vertOverflow="clip" wrap="square" lIns="27432" tIns="22860" rIns="0" bIns="0" anchor="t" upright="1"/>
        <a:lstStyle/>
        <a:p>
          <a:pPr algn="l" rtl="0">
            <a:defRPr sz="1000"/>
          </a:pPr>
          <a:r>
            <a:rPr lang="es-ES" sz="800" b="1" i="0" u="none" strike="noStrike" baseline="0">
              <a:solidFill>
                <a:srgbClr val="FFFFFF"/>
              </a:solidFill>
              <a:latin typeface="Arial"/>
              <a:cs typeface="Arial"/>
            </a:rPr>
            <a:t>Pag. 2</a:t>
          </a:r>
        </a:p>
      </xdr:txBody>
    </xdr:sp>
    <xdr:clientData fPrintsWithSheet="0"/>
  </xdr:twoCellAnchor>
  <xdr:twoCellAnchor>
    <xdr:from>
      <xdr:col>55</xdr:col>
      <xdr:colOff>0</xdr:colOff>
      <xdr:row>17</xdr:row>
      <xdr:rowOff>0</xdr:rowOff>
    </xdr:from>
    <xdr:to>
      <xdr:col>55</xdr:col>
      <xdr:colOff>0</xdr:colOff>
      <xdr:row>17</xdr:row>
      <xdr:rowOff>0</xdr:rowOff>
    </xdr:to>
    <xdr:sp macro="" textlink="">
      <xdr:nvSpPr>
        <xdr:cNvPr id="17" name="Line 40">
          <a:extLst>
            <a:ext uri="{FF2B5EF4-FFF2-40B4-BE49-F238E27FC236}">
              <a16:creationId xmlns:a16="http://schemas.microsoft.com/office/drawing/2014/main" id="{00000000-0008-0000-0000-000011000000}"/>
            </a:ext>
          </a:extLst>
        </xdr:cNvPr>
        <xdr:cNvSpPr>
          <a:spLocks noChangeShapeType="1"/>
        </xdr:cNvSpPr>
      </xdr:nvSpPr>
      <xdr:spPr bwMode="auto">
        <a:xfrm>
          <a:off x="46548675" y="1885950"/>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55</xdr:col>
      <xdr:colOff>0</xdr:colOff>
      <xdr:row>18</xdr:row>
      <xdr:rowOff>152400</xdr:rowOff>
    </xdr:from>
    <xdr:to>
      <xdr:col>55</xdr:col>
      <xdr:colOff>0</xdr:colOff>
      <xdr:row>18</xdr:row>
      <xdr:rowOff>152400</xdr:rowOff>
    </xdr:to>
    <xdr:sp macro="" textlink="">
      <xdr:nvSpPr>
        <xdr:cNvPr id="18" name="Line 41">
          <a:extLst>
            <a:ext uri="{FF2B5EF4-FFF2-40B4-BE49-F238E27FC236}">
              <a16:creationId xmlns:a16="http://schemas.microsoft.com/office/drawing/2014/main" id="{00000000-0008-0000-0000-000012000000}"/>
            </a:ext>
          </a:extLst>
        </xdr:cNvPr>
        <xdr:cNvSpPr>
          <a:spLocks noChangeShapeType="1"/>
        </xdr:cNvSpPr>
      </xdr:nvSpPr>
      <xdr:spPr bwMode="auto">
        <a:xfrm>
          <a:off x="46548675" y="2209800"/>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21</xdr:row>
      <xdr:rowOff>9525</xdr:rowOff>
    </xdr:from>
    <xdr:to>
      <xdr:col>56</xdr:col>
      <xdr:colOff>0</xdr:colOff>
      <xdr:row>21</xdr:row>
      <xdr:rowOff>9525</xdr:rowOff>
    </xdr:to>
    <xdr:sp macro="" textlink="">
      <xdr:nvSpPr>
        <xdr:cNvPr id="19" name="Line 42">
          <a:extLst>
            <a:ext uri="{FF2B5EF4-FFF2-40B4-BE49-F238E27FC236}">
              <a16:creationId xmlns:a16="http://schemas.microsoft.com/office/drawing/2014/main" id="{00000000-0008-0000-0000-000013000000}"/>
            </a:ext>
          </a:extLst>
        </xdr:cNvPr>
        <xdr:cNvSpPr>
          <a:spLocks noChangeShapeType="1"/>
        </xdr:cNvSpPr>
      </xdr:nvSpPr>
      <xdr:spPr bwMode="auto">
        <a:xfrm>
          <a:off x="47082075" y="2581275"/>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80</xdr:row>
      <xdr:rowOff>152400</xdr:rowOff>
    </xdr:from>
    <xdr:to>
      <xdr:col>56</xdr:col>
      <xdr:colOff>0</xdr:colOff>
      <xdr:row>80</xdr:row>
      <xdr:rowOff>152400</xdr:rowOff>
    </xdr:to>
    <xdr:sp macro="" textlink="">
      <xdr:nvSpPr>
        <xdr:cNvPr id="20" name="Line 43">
          <a:extLst>
            <a:ext uri="{FF2B5EF4-FFF2-40B4-BE49-F238E27FC236}">
              <a16:creationId xmlns:a16="http://schemas.microsoft.com/office/drawing/2014/main" id="{00000000-0008-0000-0000-000014000000}"/>
            </a:ext>
          </a:extLst>
        </xdr:cNvPr>
        <xdr:cNvSpPr>
          <a:spLocks noChangeShapeType="1"/>
        </xdr:cNvSpPr>
      </xdr:nvSpPr>
      <xdr:spPr bwMode="auto">
        <a:xfrm>
          <a:off x="47082075" y="9467850"/>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39</xdr:row>
      <xdr:rowOff>123825</xdr:rowOff>
    </xdr:from>
    <xdr:to>
      <xdr:col>56</xdr:col>
      <xdr:colOff>0</xdr:colOff>
      <xdr:row>39</xdr:row>
      <xdr:rowOff>123825</xdr:rowOff>
    </xdr:to>
    <xdr:sp macro="" textlink="">
      <xdr:nvSpPr>
        <xdr:cNvPr id="21" name="Line 44">
          <a:extLst>
            <a:ext uri="{FF2B5EF4-FFF2-40B4-BE49-F238E27FC236}">
              <a16:creationId xmlns:a16="http://schemas.microsoft.com/office/drawing/2014/main" id="{00000000-0008-0000-0000-000015000000}"/>
            </a:ext>
          </a:extLst>
        </xdr:cNvPr>
        <xdr:cNvSpPr>
          <a:spLocks noChangeShapeType="1"/>
        </xdr:cNvSpPr>
      </xdr:nvSpPr>
      <xdr:spPr bwMode="auto">
        <a:xfrm>
          <a:off x="47082075" y="5705475"/>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74</xdr:row>
      <xdr:rowOff>0</xdr:rowOff>
    </xdr:from>
    <xdr:to>
      <xdr:col>56</xdr:col>
      <xdr:colOff>0</xdr:colOff>
      <xdr:row>74</xdr:row>
      <xdr:rowOff>0</xdr:rowOff>
    </xdr:to>
    <xdr:sp macro="" textlink="">
      <xdr:nvSpPr>
        <xdr:cNvPr id="22" name="Line 45">
          <a:extLst>
            <a:ext uri="{FF2B5EF4-FFF2-40B4-BE49-F238E27FC236}">
              <a16:creationId xmlns:a16="http://schemas.microsoft.com/office/drawing/2014/main" id="{00000000-0008-0000-0000-000016000000}"/>
            </a:ext>
          </a:extLst>
        </xdr:cNvPr>
        <xdr:cNvSpPr>
          <a:spLocks noChangeShapeType="1"/>
        </xdr:cNvSpPr>
      </xdr:nvSpPr>
      <xdr:spPr bwMode="auto">
        <a:xfrm>
          <a:off x="47082075" y="8267700"/>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78</xdr:row>
      <xdr:rowOff>9525</xdr:rowOff>
    </xdr:from>
    <xdr:to>
      <xdr:col>56</xdr:col>
      <xdr:colOff>0</xdr:colOff>
      <xdr:row>78</xdr:row>
      <xdr:rowOff>9525</xdr:rowOff>
    </xdr:to>
    <xdr:sp macro="" textlink="">
      <xdr:nvSpPr>
        <xdr:cNvPr id="23" name="Line 46">
          <a:extLst>
            <a:ext uri="{FF2B5EF4-FFF2-40B4-BE49-F238E27FC236}">
              <a16:creationId xmlns:a16="http://schemas.microsoft.com/office/drawing/2014/main" id="{00000000-0008-0000-0000-000017000000}"/>
            </a:ext>
          </a:extLst>
        </xdr:cNvPr>
        <xdr:cNvSpPr>
          <a:spLocks noChangeShapeType="1"/>
        </xdr:cNvSpPr>
      </xdr:nvSpPr>
      <xdr:spPr bwMode="auto">
        <a:xfrm>
          <a:off x="47082075" y="8982075"/>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71</xdr:row>
      <xdr:rowOff>142875</xdr:rowOff>
    </xdr:from>
    <xdr:to>
      <xdr:col>56</xdr:col>
      <xdr:colOff>0</xdr:colOff>
      <xdr:row>71</xdr:row>
      <xdr:rowOff>142875</xdr:rowOff>
    </xdr:to>
    <xdr:sp macro="" textlink="">
      <xdr:nvSpPr>
        <xdr:cNvPr id="24" name="Line 47">
          <a:extLst>
            <a:ext uri="{FF2B5EF4-FFF2-40B4-BE49-F238E27FC236}">
              <a16:creationId xmlns:a16="http://schemas.microsoft.com/office/drawing/2014/main" id="{00000000-0008-0000-0000-000018000000}"/>
            </a:ext>
          </a:extLst>
        </xdr:cNvPr>
        <xdr:cNvSpPr>
          <a:spLocks noChangeShapeType="1"/>
        </xdr:cNvSpPr>
      </xdr:nvSpPr>
      <xdr:spPr bwMode="auto">
        <a:xfrm>
          <a:off x="47082075" y="7877175"/>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76</xdr:row>
      <xdr:rowOff>9525</xdr:rowOff>
    </xdr:from>
    <xdr:to>
      <xdr:col>56</xdr:col>
      <xdr:colOff>0</xdr:colOff>
      <xdr:row>76</xdr:row>
      <xdr:rowOff>9525</xdr:rowOff>
    </xdr:to>
    <xdr:sp macro="" textlink="">
      <xdr:nvSpPr>
        <xdr:cNvPr id="25" name="Line 48">
          <a:extLst>
            <a:ext uri="{FF2B5EF4-FFF2-40B4-BE49-F238E27FC236}">
              <a16:creationId xmlns:a16="http://schemas.microsoft.com/office/drawing/2014/main" id="{00000000-0008-0000-0000-000019000000}"/>
            </a:ext>
          </a:extLst>
        </xdr:cNvPr>
        <xdr:cNvSpPr>
          <a:spLocks noChangeShapeType="1"/>
        </xdr:cNvSpPr>
      </xdr:nvSpPr>
      <xdr:spPr bwMode="auto">
        <a:xfrm>
          <a:off x="47082075" y="8639175"/>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41</xdr:row>
      <xdr:rowOff>142875</xdr:rowOff>
    </xdr:from>
    <xdr:to>
      <xdr:col>56</xdr:col>
      <xdr:colOff>0</xdr:colOff>
      <xdr:row>41</xdr:row>
      <xdr:rowOff>142875</xdr:rowOff>
    </xdr:to>
    <xdr:sp macro="" textlink="">
      <xdr:nvSpPr>
        <xdr:cNvPr id="26" name="Line 49">
          <a:extLst>
            <a:ext uri="{FF2B5EF4-FFF2-40B4-BE49-F238E27FC236}">
              <a16:creationId xmlns:a16="http://schemas.microsoft.com/office/drawing/2014/main" id="{00000000-0008-0000-0000-00001A000000}"/>
            </a:ext>
          </a:extLst>
        </xdr:cNvPr>
        <xdr:cNvSpPr>
          <a:spLocks noChangeShapeType="1"/>
        </xdr:cNvSpPr>
      </xdr:nvSpPr>
      <xdr:spPr bwMode="auto">
        <a:xfrm>
          <a:off x="47082075" y="6086475"/>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64</xdr:row>
      <xdr:rowOff>28575</xdr:rowOff>
    </xdr:from>
    <xdr:to>
      <xdr:col>56</xdr:col>
      <xdr:colOff>0</xdr:colOff>
      <xdr:row>64</xdr:row>
      <xdr:rowOff>28575</xdr:rowOff>
    </xdr:to>
    <xdr:sp macro="" textlink="">
      <xdr:nvSpPr>
        <xdr:cNvPr id="27" name="Line 50">
          <a:extLst>
            <a:ext uri="{FF2B5EF4-FFF2-40B4-BE49-F238E27FC236}">
              <a16:creationId xmlns:a16="http://schemas.microsoft.com/office/drawing/2014/main" id="{00000000-0008-0000-0000-00001B000000}"/>
            </a:ext>
          </a:extLst>
        </xdr:cNvPr>
        <xdr:cNvSpPr>
          <a:spLocks noChangeShapeType="1"/>
        </xdr:cNvSpPr>
      </xdr:nvSpPr>
      <xdr:spPr bwMode="auto">
        <a:xfrm>
          <a:off x="47082075" y="6505575"/>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36</xdr:row>
      <xdr:rowOff>0</xdr:rowOff>
    </xdr:from>
    <xdr:to>
      <xdr:col>56</xdr:col>
      <xdr:colOff>0</xdr:colOff>
      <xdr:row>36</xdr:row>
      <xdr:rowOff>0</xdr:rowOff>
    </xdr:to>
    <xdr:sp macro="" textlink="">
      <xdr:nvSpPr>
        <xdr:cNvPr id="28" name="Line 51">
          <a:extLst>
            <a:ext uri="{FF2B5EF4-FFF2-40B4-BE49-F238E27FC236}">
              <a16:creationId xmlns:a16="http://schemas.microsoft.com/office/drawing/2014/main" id="{00000000-0008-0000-0000-00001C000000}"/>
            </a:ext>
          </a:extLst>
        </xdr:cNvPr>
        <xdr:cNvSpPr>
          <a:spLocks noChangeShapeType="1"/>
        </xdr:cNvSpPr>
      </xdr:nvSpPr>
      <xdr:spPr bwMode="auto">
        <a:xfrm>
          <a:off x="47082075" y="5029200"/>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34</xdr:row>
      <xdr:rowOff>0</xdr:rowOff>
    </xdr:from>
    <xdr:to>
      <xdr:col>56</xdr:col>
      <xdr:colOff>0</xdr:colOff>
      <xdr:row>34</xdr:row>
      <xdr:rowOff>0</xdr:rowOff>
    </xdr:to>
    <xdr:sp macro="" textlink="">
      <xdr:nvSpPr>
        <xdr:cNvPr id="29" name="Line 52">
          <a:extLst>
            <a:ext uri="{FF2B5EF4-FFF2-40B4-BE49-F238E27FC236}">
              <a16:creationId xmlns:a16="http://schemas.microsoft.com/office/drawing/2014/main" id="{00000000-0008-0000-0000-00001D000000}"/>
            </a:ext>
          </a:extLst>
        </xdr:cNvPr>
        <xdr:cNvSpPr>
          <a:spLocks noChangeShapeType="1"/>
        </xdr:cNvSpPr>
      </xdr:nvSpPr>
      <xdr:spPr bwMode="auto">
        <a:xfrm>
          <a:off x="47082075" y="4648200"/>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32</xdr:row>
      <xdr:rowOff>9525</xdr:rowOff>
    </xdr:from>
    <xdr:to>
      <xdr:col>56</xdr:col>
      <xdr:colOff>0</xdr:colOff>
      <xdr:row>32</xdr:row>
      <xdr:rowOff>9525</xdr:rowOff>
    </xdr:to>
    <xdr:sp macro="" textlink="">
      <xdr:nvSpPr>
        <xdr:cNvPr id="30" name="Line 53">
          <a:extLst>
            <a:ext uri="{FF2B5EF4-FFF2-40B4-BE49-F238E27FC236}">
              <a16:creationId xmlns:a16="http://schemas.microsoft.com/office/drawing/2014/main" id="{00000000-0008-0000-0000-00001E000000}"/>
            </a:ext>
          </a:extLst>
        </xdr:cNvPr>
        <xdr:cNvSpPr>
          <a:spLocks noChangeShapeType="1"/>
        </xdr:cNvSpPr>
      </xdr:nvSpPr>
      <xdr:spPr bwMode="auto">
        <a:xfrm>
          <a:off x="47082075" y="4314825"/>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30</xdr:row>
      <xdr:rowOff>0</xdr:rowOff>
    </xdr:from>
    <xdr:to>
      <xdr:col>56</xdr:col>
      <xdr:colOff>0</xdr:colOff>
      <xdr:row>30</xdr:row>
      <xdr:rowOff>0</xdr:rowOff>
    </xdr:to>
    <xdr:sp macro="" textlink="">
      <xdr:nvSpPr>
        <xdr:cNvPr id="31" name="Line 54">
          <a:extLst>
            <a:ext uri="{FF2B5EF4-FFF2-40B4-BE49-F238E27FC236}">
              <a16:creationId xmlns:a16="http://schemas.microsoft.com/office/drawing/2014/main" id="{00000000-0008-0000-0000-00001F000000}"/>
            </a:ext>
          </a:extLst>
        </xdr:cNvPr>
        <xdr:cNvSpPr>
          <a:spLocks noChangeShapeType="1"/>
        </xdr:cNvSpPr>
      </xdr:nvSpPr>
      <xdr:spPr bwMode="auto">
        <a:xfrm>
          <a:off x="47082075" y="3943350"/>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28</xdr:row>
      <xdr:rowOff>9525</xdr:rowOff>
    </xdr:from>
    <xdr:to>
      <xdr:col>56</xdr:col>
      <xdr:colOff>0</xdr:colOff>
      <xdr:row>28</xdr:row>
      <xdr:rowOff>9525</xdr:rowOff>
    </xdr:to>
    <xdr:sp macro="" textlink="">
      <xdr:nvSpPr>
        <xdr:cNvPr id="32" name="Line 55">
          <a:extLst>
            <a:ext uri="{FF2B5EF4-FFF2-40B4-BE49-F238E27FC236}">
              <a16:creationId xmlns:a16="http://schemas.microsoft.com/office/drawing/2014/main" id="{00000000-0008-0000-0000-000020000000}"/>
            </a:ext>
          </a:extLst>
        </xdr:cNvPr>
        <xdr:cNvSpPr>
          <a:spLocks noChangeShapeType="1"/>
        </xdr:cNvSpPr>
      </xdr:nvSpPr>
      <xdr:spPr bwMode="auto">
        <a:xfrm>
          <a:off x="47082075" y="3609975"/>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103</xdr:row>
      <xdr:rowOff>152400</xdr:rowOff>
    </xdr:from>
    <xdr:to>
      <xdr:col>56</xdr:col>
      <xdr:colOff>0</xdr:colOff>
      <xdr:row>103</xdr:row>
      <xdr:rowOff>152400</xdr:rowOff>
    </xdr:to>
    <xdr:sp macro="" textlink="">
      <xdr:nvSpPr>
        <xdr:cNvPr id="33" name="Line 56">
          <a:extLst>
            <a:ext uri="{FF2B5EF4-FFF2-40B4-BE49-F238E27FC236}">
              <a16:creationId xmlns:a16="http://schemas.microsoft.com/office/drawing/2014/main" id="{00000000-0008-0000-0000-000021000000}"/>
            </a:ext>
          </a:extLst>
        </xdr:cNvPr>
        <xdr:cNvSpPr>
          <a:spLocks noChangeShapeType="1"/>
        </xdr:cNvSpPr>
      </xdr:nvSpPr>
      <xdr:spPr bwMode="auto">
        <a:xfrm>
          <a:off x="47615475" y="10153650"/>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35</xdr:row>
      <xdr:rowOff>28575</xdr:rowOff>
    </xdr:from>
    <xdr:to>
      <xdr:col>56</xdr:col>
      <xdr:colOff>0</xdr:colOff>
      <xdr:row>38</xdr:row>
      <xdr:rowOff>123825</xdr:rowOff>
    </xdr:to>
    <xdr:sp macro="" textlink="" fLocksText="0">
      <xdr:nvSpPr>
        <xdr:cNvPr id="34" name="Text Box 57">
          <a:extLst>
            <a:ext uri="{FF2B5EF4-FFF2-40B4-BE49-F238E27FC236}">
              <a16:creationId xmlns:a16="http://schemas.microsoft.com/office/drawing/2014/main" id="{00000000-0008-0000-0000-000022000000}"/>
            </a:ext>
          </a:extLst>
        </xdr:cNvPr>
        <xdr:cNvSpPr txBox="1">
          <a:spLocks noChangeArrowheads="1"/>
        </xdr:cNvSpPr>
      </xdr:nvSpPr>
      <xdr:spPr bwMode="auto">
        <a:xfrm>
          <a:off x="47082075" y="4867275"/>
          <a:ext cx="0" cy="666750"/>
        </a:xfrm>
        <a:prstGeom prst="rect">
          <a:avLst/>
        </a:prstGeom>
        <a:solidFill>
          <a:srgbClr val="FFFFFF"/>
        </a:solidFill>
        <a:ln>
          <a:noFill/>
        </a:ln>
        <a:effectLst/>
      </xdr:spPr>
      <xdr:txBody>
        <a:bodyPr vertOverflow="clip" wrap="square" lIns="27432" tIns="22860" rIns="27432" bIns="0" anchor="t" upright="1"/>
        <a:lstStyle/>
        <a:p>
          <a:pPr algn="just" rtl="0">
            <a:defRPr sz="1000"/>
          </a:pPr>
          <a:r>
            <a:rPr lang="es-ES" sz="800" b="1" i="0" u="none" strike="noStrike" baseline="0">
              <a:solidFill>
                <a:srgbClr val="000000"/>
              </a:solidFill>
              <a:latin typeface="Arial"/>
              <a:cs typeface="Arial"/>
            </a:rPr>
            <a:t>o cualquier otra medida necesaria para desarrollar las actividades de la explotación agrícola:</a:t>
          </a:r>
        </a:p>
      </xdr:txBody>
    </xdr:sp>
    <xdr:clientData/>
  </xdr:twoCellAnchor>
  <xdr:twoCellAnchor>
    <xdr:from>
      <xdr:col>56</xdr:col>
      <xdr:colOff>0</xdr:colOff>
      <xdr:row>39</xdr:row>
      <xdr:rowOff>0</xdr:rowOff>
    </xdr:from>
    <xdr:to>
      <xdr:col>56</xdr:col>
      <xdr:colOff>0</xdr:colOff>
      <xdr:row>40</xdr:row>
      <xdr:rowOff>123825</xdr:rowOff>
    </xdr:to>
    <xdr:sp macro="" textlink="">
      <xdr:nvSpPr>
        <xdr:cNvPr id="35" name="Text Box 58">
          <a:extLst>
            <a:ext uri="{FF2B5EF4-FFF2-40B4-BE49-F238E27FC236}">
              <a16:creationId xmlns:a16="http://schemas.microsoft.com/office/drawing/2014/main" id="{00000000-0008-0000-0000-000023000000}"/>
            </a:ext>
          </a:extLst>
        </xdr:cNvPr>
        <xdr:cNvSpPr txBox="1">
          <a:spLocks noChangeArrowheads="1"/>
        </xdr:cNvSpPr>
      </xdr:nvSpPr>
      <xdr:spPr bwMode="auto">
        <a:xfrm>
          <a:off x="47082075" y="5581650"/>
          <a:ext cx="0" cy="295275"/>
        </a:xfrm>
        <a:prstGeom prst="rect">
          <a:avLst/>
        </a:prstGeom>
        <a:noFill/>
        <a:ln>
          <a:noFill/>
        </a:ln>
        <a:effectLst/>
      </xdr:spPr>
      <xdr:txBody>
        <a:bodyPr vertOverflow="clip" wrap="square" lIns="27432" tIns="22860" rIns="0" bIns="0" anchor="t" upright="1"/>
        <a:lstStyle/>
        <a:p>
          <a:pPr algn="l" rtl="0">
            <a:defRPr sz="1000"/>
          </a:pPr>
          <a:r>
            <a:rPr lang="es-ES" sz="800" b="1" i="0" u="none" strike="noStrike" baseline="0">
              <a:solidFill>
                <a:srgbClr val="000000"/>
              </a:solidFill>
              <a:latin typeface="Arial"/>
              <a:cs typeface="Arial"/>
            </a:rPr>
            <a:t>Indicando en que va a consistir dicho Plan y las fases y objetivos concretos de desarrollo de las actividades de la nueva explotación.  </a:t>
          </a:r>
          <a:r>
            <a:rPr lang="es-ES" sz="900" b="1" i="0" u="none" strike="noStrike" baseline="0">
              <a:solidFill>
                <a:srgbClr val="000000"/>
              </a:solidFill>
              <a:latin typeface="Arial"/>
              <a:cs typeface="Arial"/>
            </a:rPr>
            <a:t>                      </a:t>
          </a:r>
        </a:p>
      </xdr:txBody>
    </xdr:sp>
    <xdr:clientData/>
  </xdr:twoCellAnchor>
  <xdr:twoCellAnchor>
    <xdr:from>
      <xdr:col>56</xdr:col>
      <xdr:colOff>0</xdr:colOff>
      <xdr:row>112</xdr:row>
      <xdr:rowOff>57150</xdr:rowOff>
    </xdr:from>
    <xdr:to>
      <xdr:col>56</xdr:col>
      <xdr:colOff>0</xdr:colOff>
      <xdr:row>113</xdr:row>
      <xdr:rowOff>104775</xdr:rowOff>
    </xdr:to>
    <xdr:sp macro="" textlink="">
      <xdr:nvSpPr>
        <xdr:cNvPr id="36" name="Text Box 59">
          <a:extLst>
            <a:ext uri="{FF2B5EF4-FFF2-40B4-BE49-F238E27FC236}">
              <a16:creationId xmlns:a16="http://schemas.microsoft.com/office/drawing/2014/main" id="{00000000-0008-0000-0000-000024000000}"/>
            </a:ext>
          </a:extLst>
        </xdr:cNvPr>
        <xdr:cNvSpPr txBox="1">
          <a:spLocks noChangeArrowheads="1"/>
        </xdr:cNvSpPr>
      </xdr:nvSpPr>
      <xdr:spPr bwMode="auto">
        <a:xfrm>
          <a:off x="47615475" y="11601450"/>
          <a:ext cx="0" cy="219075"/>
        </a:xfrm>
        <a:prstGeom prst="rect">
          <a:avLst/>
        </a:prstGeom>
        <a:solidFill>
          <a:srgbClr val="FFFFFF"/>
        </a:solidFill>
        <a:ln>
          <a:noFill/>
        </a:ln>
      </xdr:spPr>
      <xdr:txBody>
        <a:bodyPr vertOverflow="clip" wrap="square" lIns="27432" tIns="22860" rIns="0" bIns="0" anchor="t" upright="1"/>
        <a:lstStyle/>
        <a:p>
          <a:pPr algn="l" rtl="0">
            <a:defRPr sz="1000"/>
          </a:pPr>
          <a:r>
            <a:rPr lang="es-ES" sz="800" b="1" i="0" u="none" strike="noStrike" baseline="0">
              <a:solidFill>
                <a:srgbClr val="000000"/>
              </a:solidFill>
              <a:latin typeface="Arial"/>
              <a:cs typeface="Arial"/>
            </a:rPr>
            <a:t>Que ha descrito la totalidad de su explotación agraria y se compromete a comunicar cualquier modificación que afecte a la misma.</a:t>
          </a:r>
        </a:p>
      </xdr:txBody>
    </xdr:sp>
    <xdr:clientData/>
  </xdr:twoCellAnchor>
  <xdr:twoCellAnchor>
    <xdr:from>
      <xdr:col>55</xdr:col>
      <xdr:colOff>0</xdr:colOff>
      <xdr:row>1</xdr:row>
      <xdr:rowOff>9525</xdr:rowOff>
    </xdr:from>
    <xdr:to>
      <xdr:col>55</xdr:col>
      <xdr:colOff>0</xdr:colOff>
      <xdr:row>1</xdr:row>
      <xdr:rowOff>161925</xdr:rowOff>
    </xdr:to>
    <xdr:sp macro="" textlink="">
      <xdr:nvSpPr>
        <xdr:cNvPr id="37" name="Text Box 60">
          <a:extLst>
            <a:ext uri="{FF2B5EF4-FFF2-40B4-BE49-F238E27FC236}">
              <a16:creationId xmlns:a16="http://schemas.microsoft.com/office/drawing/2014/main" id="{00000000-0008-0000-0000-000025000000}"/>
            </a:ext>
          </a:extLst>
        </xdr:cNvPr>
        <xdr:cNvSpPr txBox="1">
          <a:spLocks noChangeArrowheads="1"/>
        </xdr:cNvSpPr>
      </xdr:nvSpPr>
      <xdr:spPr bwMode="auto">
        <a:xfrm>
          <a:off x="46548675" y="9525"/>
          <a:ext cx="0" cy="152400"/>
        </a:xfrm>
        <a:prstGeom prst="rect">
          <a:avLst/>
        </a:prstGeom>
        <a:solidFill>
          <a:srgbClr val="0000FF"/>
        </a:solidFill>
        <a:ln>
          <a:noFill/>
        </a:ln>
        <a:effectLst/>
      </xdr:spPr>
      <xdr:txBody>
        <a:bodyPr vertOverflow="clip" wrap="square" lIns="27432" tIns="22860" rIns="0" bIns="0" anchor="t" upright="1"/>
        <a:lstStyle/>
        <a:p>
          <a:pPr algn="l" rtl="0">
            <a:defRPr sz="1000"/>
          </a:pPr>
          <a:r>
            <a:rPr lang="es-ES" sz="800" b="1" i="0" u="none" strike="noStrike" baseline="0">
              <a:solidFill>
                <a:srgbClr val="FFFFFF"/>
              </a:solidFill>
              <a:latin typeface="Arial"/>
              <a:cs typeface="Arial"/>
            </a:rPr>
            <a:t>Pag. 3</a:t>
          </a:r>
        </a:p>
      </xdr:txBody>
    </xdr:sp>
    <xdr:clientData fPrintsWithSheet="0"/>
  </xdr:twoCellAnchor>
  <xdr:twoCellAnchor>
    <xdr:from>
      <xdr:col>56</xdr:col>
      <xdr:colOff>0</xdr:colOff>
      <xdr:row>3</xdr:row>
      <xdr:rowOff>9525</xdr:rowOff>
    </xdr:from>
    <xdr:to>
      <xdr:col>56</xdr:col>
      <xdr:colOff>0</xdr:colOff>
      <xdr:row>119</xdr:row>
      <xdr:rowOff>0</xdr:rowOff>
    </xdr:to>
    <xdr:sp macro="" textlink="">
      <xdr:nvSpPr>
        <xdr:cNvPr id="38" name="Text Box 69">
          <a:extLst>
            <a:ext uri="{FF2B5EF4-FFF2-40B4-BE49-F238E27FC236}">
              <a16:creationId xmlns:a16="http://schemas.microsoft.com/office/drawing/2014/main" id="{00000000-0008-0000-0000-000026000000}"/>
            </a:ext>
          </a:extLst>
        </xdr:cNvPr>
        <xdr:cNvSpPr txBox="1">
          <a:spLocks noChangeArrowheads="1"/>
        </xdr:cNvSpPr>
      </xdr:nvSpPr>
      <xdr:spPr bwMode="auto">
        <a:xfrm>
          <a:off x="47082075" y="533400"/>
          <a:ext cx="0" cy="1221105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fPrintsWithSheet="0"/>
  </xdr:twoCellAnchor>
  <xdr:twoCellAnchor>
    <xdr:from>
      <xdr:col>56</xdr:col>
      <xdr:colOff>0</xdr:colOff>
      <xdr:row>3</xdr:row>
      <xdr:rowOff>0</xdr:rowOff>
    </xdr:from>
    <xdr:to>
      <xdr:col>56</xdr:col>
      <xdr:colOff>0</xdr:colOff>
      <xdr:row>119</xdr:row>
      <xdr:rowOff>0</xdr:rowOff>
    </xdr:to>
    <xdr:sp macro="" textlink="">
      <xdr:nvSpPr>
        <xdr:cNvPr id="39" name="Text Box 70">
          <a:extLst>
            <a:ext uri="{FF2B5EF4-FFF2-40B4-BE49-F238E27FC236}">
              <a16:creationId xmlns:a16="http://schemas.microsoft.com/office/drawing/2014/main" id="{00000000-0008-0000-0000-000027000000}"/>
            </a:ext>
          </a:extLst>
        </xdr:cNvPr>
        <xdr:cNvSpPr txBox="1">
          <a:spLocks noChangeArrowheads="1"/>
        </xdr:cNvSpPr>
      </xdr:nvSpPr>
      <xdr:spPr bwMode="auto">
        <a:xfrm>
          <a:off x="47082075" y="523875"/>
          <a:ext cx="0" cy="12220575"/>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fPrintsWithSheet="0"/>
  </xdr:twoCellAnchor>
  <xdr:twoCellAnchor>
    <xdr:from>
      <xdr:col>56</xdr:col>
      <xdr:colOff>0</xdr:colOff>
      <xdr:row>3</xdr:row>
      <xdr:rowOff>19050</xdr:rowOff>
    </xdr:from>
    <xdr:to>
      <xdr:col>56</xdr:col>
      <xdr:colOff>0</xdr:colOff>
      <xdr:row>120</xdr:row>
      <xdr:rowOff>9525</xdr:rowOff>
    </xdr:to>
    <xdr:sp macro="" textlink="">
      <xdr:nvSpPr>
        <xdr:cNvPr id="40" name="Text Box 71">
          <a:extLst>
            <a:ext uri="{FF2B5EF4-FFF2-40B4-BE49-F238E27FC236}">
              <a16:creationId xmlns:a16="http://schemas.microsoft.com/office/drawing/2014/main" id="{00000000-0008-0000-0000-000028000000}"/>
            </a:ext>
          </a:extLst>
        </xdr:cNvPr>
        <xdr:cNvSpPr txBox="1">
          <a:spLocks noChangeArrowheads="1"/>
        </xdr:cNvSpPr>
      </xdr:nvSpPr>
      <xdr:spPr bwMode="auto">
        <a:xfrm>
          <a:off x="47082075" y="542925"/>
          <a:ext cx="0" cy="1221105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fPrintsWithSheet="0"/>
  </xdr:twoCellAnchor>
  <xdr:twoCellAnchor>
    <xdr:from>
      <xdr:col>56</xdr:col>
      <xdr:colOff>0</xdr:colOff>
      <xdr:row>3</xdr:row>
      <xdr:rowOff>19050</xdr:rowOff>
    </xdr:from>
    <xdr:to>
      <xdr:col>56</xdr:col>
      <xdr:colOff>0</xdr:colOff>
      <xdr:row>120</xdr:row>
      <xdr:rowOff>9525</xdr:rowOff>
    </xdr:to>
    <xdr:sp macro="" textlink="">
      <xdr:nvSpPr>
        <xdr:cNvPr id="41" name="Text Box 72">
          <a:extLst>
            <a:ext uri="{FF2B5EF4-FFF2-40B4-BE49-F238E27FC236}">
              <a16:creationId xmlns:a16="http://schemas.microsoft.com/office/drawing/2014/main" id="{00000000-0008-0000-0000-000029000000}"/>
            </a:ext>
          </a:extLst>
        </xdr:cNvPr>
        <xdr:cNvSpPr txBox="1">
          <a:spLocks noChangeArrowheads="1"/>
        </xdr:cNvSpPr>
      </xdr:nvSpPr>
      <xdr:spPr bwMode="auto">
        <a:xfrm>
          <a:off x="47082075" y="542925"/>
          <a:ext cx="0" cy="1221105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fPrintsWithSheet="0"/>
  </xdr:twoCellAnchor>
  <xdr:twoCellAnchor>
    <xdr:from>
      <xdr:col>56</xdr:col>
      <xdr:colOff>0</xdr:colOff>
      <xdr:row>3</xdr:row>
      <xdr:rowOff>0</xdr:rowOff>
    </xdr:from>
    <xdr:to>
      <xdr:col>56</xdr:col>
      <xdr:colOff>0</xdr:colOff>
      <xdr:row>120</xdr:row>
      <xdr:rowOff>38100</xdr:rowOff>
    </xdr:to>
    <xdr:sp macro="" textlink="">
      <xdr:nvSpPr>
        <xdr:cNvPr id="42" name="Text Box 73">
          <a:extLst>
            <a:ext uri="{FF2B5EF4-FFF2-40B4-BE49-F238E27FC236}">
              <a16:creationId xmlns:a16="http://schemas.microsoft.com/office/drawing/2014/main" id="{00000000-0008-0000-0000-00002A000000}"/>
            </a:ext>
          </a:extLst>
        </xdr:cNvPr>
        <xdr:cNvSpPr txBox="1">
          <a:spLocks noChangeArrowheads="1"/>
        </xdr:cNvSpPr>
      </xdr:nvSpPr>
      <xdr:spPr bwMode="auto">
        <a:xfrm>
          <a:off x="47082075" y="523875"/>
          <a:ext cx="0" cy="12258675"/>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fPrintsWithSheet="0"/>
  </xdr:twoCellAnchor>
  <xdr:twoCellAnchor>
    <xdr:from>
      <xdr:col>56</xdr:col>
      <xdr:colOff>0</xdr:colOff>
      <xdr:row>107</xdr:row>
      <xdr:rowOff>9525</xdr:rowOff>
    </xdr:from>
    <xdr:to>
      <xdr:col>56</xdr:col>
      <xdr:colOff>0</xdr:colOff>
      <xdr:row>107</xdr:row>
      <xdr:rowOff>133350</xdr:rowOff>
    </xdr:to>
    <xdr:sp macro="" textlink="">
      <xdr:nvSpPr>
        <xdr:cNvPr id="43" name="Text Box 74">
          <a:extLst>
            <a:ext uri="{FF2B5EF4-FFF2-40B4-BE49-F238E27FC236}">
              <a16:creationId xmlns:a16="http://schemas.microsoft.com/office/drawing/2014/main" id="{00000000-0008-0000-0000-00002B000000}"/>
            </a:ext>
          </a:extLst>
        </xdr:cNvPr>
        <xdr:cNvSpPr txBox="1">
          <a:spLocks noChangeArrowheads="1"/>
        </xdr:cNvSpPr>
      </xdr:nvSpPr>
      <xdr:spPr bwMode="auto">
        <a:xfrm>
          <a:off x="47615475" y="10696575"/>
          <a:ext cx="0" cy="123825"/>
        </a:xfrm>
        <a:prstGeom prst="rect">
          <a:avLst/>
        </a:prstGeom>
        <a:solidFill>
          <a:srgbClr val="C0C0C0"/>
        </a:solidFill>
        <a:ln>
          <a:noFill/>
        </a:ln>
        <a:effectLst/>
      </xdr:spPr>
      <xdr:txBody>
        <a:bodyPr vertOverflow="clip" wrap="square" lIns="27432" tIns="18288" rIns="27432" bIns="18288" anchor="ctr" upright="1"/>
        <a:lstStyle/>
        <a:p>
          <a:pPr algn="ctr" rtl="0">
            <a:defRPr sz="1000"/>
          </a:pPr>
          <a:r>
            <a:rPr lang="es-ES" sz="700" b="1" i="0" u="none" strike="noStrike" baseline="0">
              <a:solidFill>
                <a:srgbClr val="0000FF"/>
              </a:solidFill>
              <a:latin typeface="Arial"/>
              <a:cs typeface="Arial"/>
            </a:rPr>
            <a:t>(Seleccione la fecha)</a:t>
          </a:r>
        </a:p>
      </xdr:txBody>
    </xdr:sp>
    <xdr:clientData fPrintsWithSheet="0"/>
  </xdr:twoCellAnchor>
  <xdr:twoCellAnchor>
    <xdr:from>
      <xdr:col>56</xdr:col>
      <xdr:colOff>0</xdr:colOff>
      <xdr:row>8</xdr:row>
      <xdr:rowOff>85725</xdr:rowOff>
    </xdr:from>
    <xdr:to>
      <xdr:col>56</xdr:col>
      <xdr:colOff>0</xdr:colOff>
      <xdr:row>15</xdr:row>
      <xdr:rowOff>76200</xdr:rowOff>
    </xdr:to>
    <xdr:sp macro="" textlink="">
      <xdr:nvSpPr>
        <xdr:cNvPr id="44" name="Text Box 75">
          <a:extLst>
            <a:ext uri="{FF2B5EF4-FFF2-40B4-BE49-F238E27FC236}">
              <a16:creationId xmlns:a16="http://schemas.microsoft.com/office/drawing/2014/main" id="{00000000-0008-0000-0000-00002C000000}"/>
            </a:ext>
          </a:extLst>
        </xdr:cNvPr>
        <xdr:cNvSpPr txBox="1">
          <a:spLocks noChangeArrowheads="1"/>
        </xdr:cNvSpPr>
      </xdr:nvSpPr>
      <xdr:spPr bwMode="auto">
        <a:xfrm>
          <a:off x="47082075" y="1285875"/>
          <a:ext cx="0" cy="333375"/>
        </a:xfrm>
        <a:prstGeom prst="rect">
          <a:avLst/>
        </a:prstGeom>
        <a:solidFill>
          <a:srgbClr val="FFFFFF"/>
        </a:solidFill>
        <a:ln>
          <a:noFill/>
        </a:ln>
      </xdr:spPr>
      <xdr:txBody>
        <a:bodyPr vertOverflow="clip" wrap="square" lIns="27432" tIns="22860" rIns="0" bIns="0" anchor="t" upright="1"/>
        <a:lstStyle/>
        <a:p>
          <a:pPr algn="l" rtl="0">
            <a:defRPr sz="1000"/>
          </a:pPr>
          <a:r>
            <a:rPr lang="es-ES" sz="1000" b="0" i="0" u="none" strike="noStrike" baseline="0">
              <a:solidFill>
                <a:srgbClr val="000000"/>
              </a:solidFill>
              <a:latin typeface="Arial"/>
              <a:cs typeface="Arial"/>
            </a:rPr>
            <a:t> ¿Las inversiones objeto de ayuda se localizan en una zona incluida en un Espacio Natural Protegido o en la Red Natura 2000, o se localizan en un espacio adyacente  sobre los que pueden tener incidencia?</a:t>
          </a:r>
        </a:p>
      </xdr:txBody>
    </xdr:sp>
    <xdr:clientData/>
  </xdr:twoCellAnchor>
  <xdr:twoCellAnchor>
    <xdr:from>
      <xdr:col>56</xdr:col>
      <xdr:colOff>0</xdr:colOff>
      <xdr:row>110</xdr:row>
      <xdr:rowOff>0</xdr:rowOff>
    </xdr:from>
    <xdr:to>
      <xdr:col>56</xdr:col>
      <xdr:colOff>0</xdr:colOff>
      <xdr:row>111</xdr:row>
      <xdr:rowOff>28575</xdr:rowOff>
    </xdr:to>
    <xdr:sp macro="" textlink="">
      <xdr:nvSpPr>
        <xdr:cNvPr id="45" name="Text Box 76">
          <a:extLst>
            <a:ext uri="{FF2B5EF4-FFF2-40B4-BE49-F238E27FC236}">
              <a16:creationId xmlns:a16="http://schemas.microsoft.com/office/drawing/2014/main" id="{00000000-0008-0000-0000-00002D000000}"/>
            </a:ext>
          </a:extLst>
        </xdr:cNvPr>
        <xdr:cNvSpPr txBox="1">
          <a:spLocks noChangeArrowheads="1"/>
        </xdr:cNvSpPr>
      </xdr:nvSpPr>
      <xdr:spPr bwMode="auto">
        <a:xfrm>
          <a:off x="47615475" y="11201400"/>
          <a:ext cx="0" cy="200025"/>
        </a:xfrm>
        <a:prstGeom prst="rect">
          <a:avLst/>
        </a:prstGeom>
        <a:solidFill>
          <a:srgbClr val="FFFFFF"/>
        </a:solidFill>
        <a:ln>
          <a:noFill/>
        </a:ln>
        <a:effectLst/>
      </xdr:spPr>
      <xdr:txBody>
        <a:bodyPr vertOverflow="clip" wrap="square" lIns="27432" tIns="22860" rIns="0" bIns="0" anchor="t" upright="1"/>
        <a:lstStyle/>
        <a:p>
          <a:pPr algn="l" rtl="0">
            <a:defRPr sz="1000"/>
          </a:pPr>
          <a:r>
            <a:rPr lang="es-ES" sz="800" b="1" i="0" u="none" strike="noStrike" baseline="0">
              <a:solidFill>
                <a:srgbClr val="FF0000"/>
              </a:solidFill>
              <a:latin typeface="Arial"/>
              <a:cs typeface="Arial"/>
            </a:rPr>
            <a:t>En caso de tener mas parcelas rellene el "Anexo estadillo"</a:t>
          </a:r>
        </a:p>
      </xdr:txBody>
    </xdr:sp>
    <xdr:clientData fPrintsWithSheet="0"/>
  </xdr:twoCellAnchor>
  <xdr:twoCellAnchor>
    <xdr:from>
      <xdr:col>56</xdr:col>
      <xdr:colOff>0</xdr:colOff>
      <xdr:row>27</xdr:row>
      <xdr:rowOff>28575</xdr:rowOff>
    </xdr:from>
    <xdr:to>
      <xdr:col>56</xdr:col>
      <xdr:colOff>0</xdr:colOff>
      <xdr:row>28</xdr:row>
      <xdr:rowOff>28575</xdr:rowOff>
    </xdr:to>
    <xdr:sp macro="" textlink="" fLocksText="0">
      <xdr:nvSpPr>
        <xdr:cNvPr id="46" name="Text Box 77">
          <a:extLst>
            <a:ext uri="{FF2B5EF4-FFF2-40B4-BE49-F238E27FC236}">
              <a16:creationId xmlns:a16="http://schemas.microsoft.com/office/drawing/2014/main" id="{00000000-0008-0000-0000-00002E000000}"/>
            </a:ext>
          </a:extLst>
        </xdr:cNvPr>
        <xdr:cNvSpPr txBox="1">
          <a:spLocks noChangeArrowheads="1"/>
        </xdr:cNvSpPr>
      </xdr:nvSpPr>
      <xdr:spPr bwMode="auto">
        <a:xfrm>
          <a:off x="47082075" y="3457575"/>
          <a:ext cx="0" cy="171450"/>
        </a:xfrm>
        <a:prstGeom prst="rect">
          <a:avLst/>
        </a:prstGeom>
        <a:solidFill>
          <a:srgbClr val="FFFFFF"/>
        </a:solidFill>
        <a:ln>
          <a:noFill/>
        </a:ln>
        <a:effectLst/>
      </xdr:spPr>
      <xdr:txBody>
        <a:bodyPr vertOverflow="clip" wrap="square" lIns="27432" tIns="22860" rIns="0" bIns="0" anchor="t" upright="1"/>
        <a:lstStyle/>
        <a:p>
          <a:pPr algn="l" rtl="0">
            <a:defRPr sz="1000"/>
          </a:pPr>
          <a:r>
            <a:rPr lang="es-ES" sz="800" b="0" i="0" u="none" strike="noStrike" baseline="0">
              <a:solidFill>
                <a:srgbClr val="000000"/>
              </a:solidFill>
              <a:latin typeface="Arial"/>
              <a:cs typeface="Arial"/>
            </a:rPr>
            <a:t>Cursos en materia agraria</a:t>
          </a:r>
        </a:p>
        <a:p>
          <a:pPr algn="l" rtl="0">
            <a:defRPr sz="1000"/>
          </a:pPr>
          <a:endParaRPr lang="es-ES" sz="800" b="0" i="0" u="none" strike="noStrike" baseline="0">
            <a:solidFill>
              <a:srgbClr val="000000"/>
            </a:solidFill>
            <a:latin typeface="Arial"/>
            <a:cs typeface="Arial"/>
          </a:endParaRPr>
        </a:p>
      </xdr:txBody>
    </xdr:sp>
    <xdr:clientData/>
  </xdr:twoCellAnchor>
  <xdr:twoCellAnchor>
    <xdr:from>
      <xdr:col>56</xdr:col>
      <xdr:colOff>0</xdr:colOff>
      <xdr:row>29</xdr:row>
      <xdr:rowOff>0</xdr:rowOff>
    </xdr:from>
    <xdr:to>
      <xdr:col>56</xdr:col>
      <xdr:colOff>0</xdr:colOff>
      <xdr:row>29</xdr:row>
      <xdr:rowOff>152400</xdr:rowOff>
    </xdr:to>
    <xdr:sp macro="" textlink="" fLocksText="0">
      <xdr:nvSpPr>
        <xdr:cNvPr id="47" name="Text Box 78">
          <a:extLst>
            <a:ext uri="{FF2B5EF4-FFF2-40B4-BE49-F238E27FC236}">
              <a16:creationId xmlns:a16="http://schemas.microsoft.com/office/drawing/2014/main" id="{00000000-0008-0000-0000-00002F000000}"/>
            </a:ext>
          </a:extLst>
        </xdr:cNvPr>
        <xdr:cNvSpPr txBox="1">
          <a:spLocks noChangeArrowheads="1"/>
        </xdr:cNvSpPr>
      </xdr:nvSpPr>
      <xdr:spPr bwMode="auto">
        <a:xfrm>
          <a:off x="47082075" y="3771900"/>
          <a:ext cx="0" cy="152400"/>
        </a:xfrm>
        <a:prstGeom prst="rect">
          <a:avLst/>
        </a:prstGeom>
        <a:solidFill>
          <a:srgbClr val="FFFFFF"/>
        </a:solidFill>
        <a:ln>
          <a:noFill/>
        </a:ln>
        <a:effectLst/>
      </xdr:spPr>
      <xdr:txBody>
        <a:bodyPr vertOverflow="clip" wrap="square" lIns="27432" tIns="22860" rIns="0" bIns="0" anchor="t" upright="1"/>
        <a:lstStyle/>
        <a:p>
          <a:pPr algn="l" rtl="0">
            <a:defRPr sz="1000"/>
          </a:pPr>
          <a:r>
            <a:rPr lang="es-ES" sz="800" b="0" i="0" u="none" strike="noStrike" baseline="0">
              <a:solidFill>
                <a:srgbClr val="000000"/>
              </a:solidFill>
              <a:latin typeface="Arial"/>
              <a:cs typeface="Arial"/>
            </a:rPr>
            <a:t>Titulaciones académicas :</a:t>
          </a:r>
        </a:p>
        <a:p>
          <a:pPr algn="l" rtl="0">
            <a:defRPr sz="1000"/>
          </a:pPr>
          <a:endParaRPr lang="es-ES" sz="800" b="0" i="0" u="none" strike="noStrike" baseline="0">
            <a:solidFill>
              <a:srgbClr val="000000"/>
            </a:solidFill>
            <a:latin typeface="Arial"/>
            <a:cs typeface="Arial"/>
          </a:endParaRPr>
        </a:p>
      </xdr:txBody>
    </xdr:sp>
    <xdr:clientData/>
  </xdr:twoCellAnchor>
  <xdr:twoCellAnchor>
    <xdr:from>
      <xdr:col>56</xdr:col>
      <xdr:colOff>0</xdr:colOff>
      <xdr:row>27</xdr:row>
      <xdr:rowOff>28575</xdr:rowOff>
    </xdr:from>
    <xdr:to>
      <xdr:col>56</xdr:col>
      <xdr:colOff>0</xdr:colOff>
      <xdr:row>28</xdr:row>
      <xdr:rowOff>19050</xdr:rowOff>
    </xdr:to>
    <xdr:sp macro="" textlink="" fLocksText="0">
      <xdr:nvSpPr>
        <xdr:cNvPr id="48" name="Text Box 79">
          <a:extLst>
            <a:ext uri="{FF2B5EF4-FFF2-40B4-BE49-F238E27FC236}">
              <a16:creationId xmlns:a16="http://schemas.microsoft.com/office/drawing/2014/main" id="{00000000-0008-0000-0000-000030000000}"/>
            </a:ext>
          </a:extLst>
        </xdr:cNvPr>
        <xdr:cNvSpPr txBox="1">
          <a:spLocks noChangeArrowheads="1"/>
        </xdr:cNvSpPr>
      </xdr:nvSpPr>
      <xdr:spPr bwMode="auto">
        <a:xfrm>
          <a:off x="47082075" y="3457575"/>
          <a:ext cx="0" cy="161925"/>
        </a:xfrm>
        <a:prstGeom prst="rect">
          <a:avLst/>
        </a:prstGeom>
        <a:solidFill>
          <a:srgbClr val="FFFFFF"/>
        </a:solidFill>
        <a:ln>
          <a:noFill/>
        </a:ln>
        <a:effectLst/>
      </xdr:spPr>
      <xdr:txBody>
        <a:bodyPr vertOverflow="clip" wrap="square" lIns="27432" tIns="22860" rIns="0" bIns="0" anchor="t" upright="1"/>
        <a:lstStyle/>
        <a:p>
          <a:pPr algn="l" rtl="0">
            <a:defRPr sz="1000"/>
          </a:pPr>
          <a:r>
            <a:rPr lang="es-ES" sz="800" b="0" i="0" u="none" strike="noStrike" baseline="0">
              <a:solidFill>
                <a:srgbClr val="000000"/>
              </a:solidFill>
              <a:latin typeface="Arial"/>
              <a:cs typeface="Arial"/>
            </a:rPr>
            <a:t>Nº de horas acreditadas:</a:t>
          </a:r>
        </a:p>
        <a:p>
          <a:pPr algn="l" rtl="0">
            <a:defRPr sz="1000"/>
          </a:pPr>
          <a:endParaRPr lang="es-ES" sz="800" b="0" i="0" u="none" strike="noStrike" baseline="0">
            <a:solidFill>
              <a:srgbClr val="000000"/>
            </a:solidFill>
            <a:latin typeface="Arial"/>
            <a:cs typeface="Arial"/>
          </a:endParaRPr>
        </a:p>
      </xdr:txBody>
    </xdr:sp>
    <xdr:clientData/>
  </xdr:twoCellAnchor>
  <xdr:twoCellAnchor>
    <xdr:from>
      <xdr:col>56</xdr:col>
      <xdr:colOff>0</xdr:colOff>
      <xdr:row>32</xdr:row>
      <xdr:rowOff>9525</xdr:rowOff>
    </xdr:from>
    <xdr:to>
      <xdr:col>56</xdr:col>
      <xdr:colOff>0</xdr:colOff>
      <xdr:row>33</xdr:row>
      <xdr:rowOff>9525</xdr:rowOff>
    </xdr:to>
    <xdr:sp macro="" textlink="" fLocksText="0">
      <xdr:nvSpPr>
        <xdr:cNvPr id="49" name="Text Box 80">
          <a:extLst>
            <a:ext uri="{FF2B5EF4-FFF2-40B4-BE49-F238E27FC236}">
              <a16:creationId xmlns:a16="http://schemas.microsoft.com/office/drawing/2014/main" id="{00000000-0008-0000-0000-000031000000}"/>
            </a:ext>
          </a:extLst>
        </xdr:cNvPr>
        <xdr:cNvSpPr txBox="1">
          <a:spLocks noChangeArrowheads="1"/>
        </xdr:cNvSpPr>
      </xdr:nvSpPr>
      <xdr:spPr bwMode="auto">
        <a:xfrm>
          <a:off x="47082075" y="4314825"/>
          <a:ext cx="0" cy="171450"/>
        </a:xfrm>
        <a:prstGeom prst="rect">
          <a:avLst/>
        </a:prstGeom>
        <a:solidFill>
          <a:srgbClr val="FFFFFF"/>
        </a:solidFill>
        <a:ln>
          <a:noFill/>
        </a:ln>
        <a:effectLst/>
      </xdr:spPr>
      <xdr:txBody>
        <a:bodyPr vertOverflow="clip" wrap="square" lIns="27432" tIns="22860" rIns="0" bIns="0" anchor="t" upright="1"/>
        <a:lstStyle/>
        <a:p>
          <a:pPr algn="l" rtl="0">
            <a:defRPr sz="1000"/>
          </a:pPr>
          <a:r>
            <a:rPr lang="es-ES" sz="800" b="0" i="0" u="none" strike="noStrike" baseline="0">
              <a:solidFill>
                <a:srgbClr val="000000"/>
              </a:solidFill>
              <a:latin typeface="Arial"/>
              <a:cs typeface="Arial"/>
            </a:rPr>
            <a:t>Nº de horas acreditadas:</a:t>
          </a:r>
        </a:p>
        <a:p>
          <a:pPr algn="l" rtl="0">
            <a:defRPr sz="1000"/>
          </a:pPr>
          <a:endParaRPr lang="es-ES" sz="800" b="0" i="0" u="none" strike="noStrike" baseline="0">
            <a:solidFill>
              <a:srgbClr val="000000"/>
            </a:solidFill>
            <a:latin typeface="Arial"/>
            <a:cs typeface="Arial"/>
          </a:endParaRPr>
        </a:p>
      </xdr:txBody>
    </xdr:sp>
    <xdr:clientData/>
  </xdr:twoCellAnchor>
  <xdr:twoCellAnchor>
    <xdr:from>
      <xdr:col>55</xdr:col>
      <xdr:colOff>0</xdr:colOff>
      <xdr:row>1</xdr:row>
      <xdr:rowOff>19050</xdr:rowOff>
    </xdr:from>
    <xdr:to>
      <xdr:col>55</xdr:col>
      <xdr:colOff>0</xdr:colOff>
      <xdr:row>1</xdr:row>
      <xdr:rowOff>161925</xdr:rowOff>
    </xdr:to>
    <xdr:sp macro="" textlink="">
      <xdr:nvSpPr>
        <xdr:cNvPr id="50" name="Text Box 81">
          <a:extLst>
            <a:ext uri="{FF2B5EF4-FFF2-40B4-BE49-F238E27FC236}">
              <a16:creationId xmlns:a16="http://schemas.microsoft.com/office/drawing/2014/main" id="{00000000-0008-0000-0000-000032000000}"/>
            </a:ext>
          </a:extLst>
        </xdr:cNvPr>
        <xdr:cNvSpPr txBox="1">
          <a:spLocks noChangeArrowheads="1"/>
        </xdr:cNvSpPr>
      </xdr:nvSpPr>
      <xdr:spPr bwMode="auto">
        <a:xfrm>
          <a:off x="46548675" y="19050"/>
          <a:ext cx="0" cy="142875"/>
        </a:xfrm>
        <a:prstGeom prst="rect">
          <a:avLst/>
        </a:prstGeom>
        <a:solidFill>
          <a:srgbClr val="0000FF"/>
        </a:solidFill>
        <a:ln>
          <a:noFill/>
        </a:ln>
        <a:effectLst/>
      </xdr:spPr>
      <xdr:txBody>
        <a:bodyPr vertOverflow="clip" wrap="square" lIns="27432" tIns="22860" rIns="0" bIns="0" anchor="t" upright="1"/>
        <a:lstStyle/>
        <a:p>
          <a:pPr algn="l" rtl="0">
            <a:defRPr sz="1000"/>
          </a:pPr>
          <a:r>
            <a:rPr lang="es-ES" sz="800" b="1" i="0" u="none" strike="noStrike" baseline="0">
              <a:solidFill>
                <a:srgbClr val="FFFFFF"/>
              </a:solidFill>
              <a:latin typeface="Arial"/>
              <a:cs typeface="Arial"/>
            </a:rPr>
            <a:t>Pag.7</a:t>
          </a:r>
        </a:p>
      </xdr:txBody>
    </xdr:sp>
    <xdr:clientData fPrintsWithSheet="0"/>
  </xdr:twoCellAnchor>
  <xdr:twoCellAnchor>
    <xdr:from>
      <xdr:col>55</xdr:col>
      <xdr:colOff>0</xdr:colOff>
      <xdr:row>16</xdr:row>
      <xdr:rowOff>0</xdr:rowOff>
    </xdr:from>
    <xdr:to>
      <xdr:col>55</xdr:col>
      <xdr:colOff>0</xdr:colOff>
      <xdr:row>18</xdr:row>
      <xdr:rowOff>28575</xdr:rowOff>
    </xdr:to>
    <xdr:grpSp>
      <xdr:nvGrpSpPr>
        <xdr:cNvPr id="51" name="Group 82">
          <a:extLst>
            <a:ext uri="{FF2B5EF4-FFF2-40B4-BE49-F238E27FC236}">
              <a16:creationId xmlns:a16="http://schemas.microsoft.com/office/drawing/2014/main" id="{00000000-0008-0000-0000-000033000000}"/>
            </a:ext>
          </a:extLst>
        </xdr:cNvPr>
        <xdr:cNvGrpSpPr>
          <a:grpSpLocks/>
        </xdr:cNvGrpSpPr>
      </xdr:nvGrpSpPr>
      <xdr:grpSpPr bwMode="auto">
        <a:xfrm>
          <a:off x="8353425" y="3076575"/>
          <a:ext cx="0" cy="304800"/>
          <a:chOff x="5571" y="140"/>
          <a:chExt cx="32" cy="37"/>
        </a:xfrm>
      </xdr:grpSpPr>
      <xdr:sp macro="" textlink="">
        <xdr:nvSpPr>
          <xdr:cNvPr id="52" name="Text Box 84">
            <a:extLst>
              <a:ext uri="{FF2B5EF4-FFF2-40B4-BE49-F238E27FC236}">
                <a16:creationId xmlns:a16="http://schemas.microsoft.com/office/drawing/2014/main" id="{00000000-0008-0000-0000-000034000000}"/>
              </a:ext>
            </a:extLst>
          </xdr:cNvPr>
          <xdr:cNvSpPr txBox="1">
            <a:spLocks noChangeArrowheads="1"/>
          </xdr:cNvSpPr>
        </xdr:nvSpPr>
        <xdr:spPr bwMode="auto">
          <a:xfrm>
            <a:off x="46548675" y="17611871251604"/>
            <a:ext cx="0" cy="16"/>
          </a:xfrm>
          <a:prstGeom prst="rect">
            <a:avLst/>
          </a:prstGeom>
          <a:solidFill>
            <a:srgbClr val="FFFFFF"/>
          </a:solidFill>
          <a:ln>
            <a:noFill/>
          </a:ln>
          <a:effectLst/>
        </xdr:spPr>
        <xdr:txBody>
          <a:bodyPr vertOverflow="clip" wrap="square" lIns="27432" tIns="22860" rIns="0" bIns="0" anchor="t" upright="1"/>
          <a:lstStyle/>
          <a:p>
            <a:pPr algn="l" rtl="0">
              <a:defRPr sz="1000"/>
            </a:pPr>
            <a:r>
              <a:rPr lang="es-ES" sz="1000" b="0" i="0" u="none" strike="noStrike" baseline="0">
                <a:solidFill>
                  <a:srgbClr val="000000"/>
                </a:solidFill>
                <a:latin typeface="Arial"/>
                <a:cs typeface="Arial"/>
              </a:rPr>
              <a:t>SI</a:t>
            </a:r>
          </a:p>
        </xdr:txBody>
      </xdr:sp>
    </xdr:grpSp>
    <xdr:clientData/>
  </xdr:twoCellAnchor>
  <xdr:twoCellAnchor>
    <xdr:from>
      <xdr:col>55</xdr:col>
      <xdr:colOff>0</xdr:colOff>
      <xdr:row>16</xdr:row>
      <xdr:rowOff>0</xdr:rowOff>
    </xdr:from>
    <xdr:to>
      <xdr:col>55</xdr:col>
      <xdr:colOff>0</xdr:colOff>
      <xdr:row>18</xdr:row>
      <xdr:rowOff>19050</xdr:rowOff>
    </xdr:to>
    <xdr:grpSp>
      <xdr:nvGrpSpPr>
        <xdr:cNvPr id="53" name="Group 85">
          <a:extLst>
            <a:ext uri="{FF2B5EF4-FFF2-40B4-BE49-F238E27FC236}">
              <a16:creationId xmlns:a16="http://schemas.microsoft.com/office/drawing/2014/main" id="{00000000-0008-0000-0000-000035000000}"/>
            </a:ext>
          </a:extLst>
        </xdr:cNvPr>
        <xdr:cNvGrpSpPr>
          <a:grpSpLocks/>
        </xdr:cNvGrpSpPr>
      </xdr:nvGrpSpPr>
      <xdr:grpSpPr bwMode="auto">
        <a:xfrm>
          <a:off x="8353425" y="3076575"/>
          <a:ext cx="0" cy="295275"/>
          <a:chOff x="5674" y="140"/>
          <a:chExt cx="40" cy="36"/>
        </a:xfrm>
      </xdr:grpSpPr>
      <xdr:sp macro="" textlink="">
        <xdr:nvSpPr>
          <xdr:cNvPr id="54" name="Text Box 87">
            <a:extLst>
              <a:ext uri="{FF2B5EF4-FFF2-40B4-BE49-F238E27FC236}">
                <a16:creationId xmlns:a16="http://schemas.microsoft.com/office/drawing/2014/main" id="{00000000-0008-0000-0000-000036000000}"/>
              </a:ext>
            </a:extLst>
          </xdr:cNvPr>
          <xdr:cNvSpPr txBox="1">
            <a:spLocks noChangeArrowheads="1"/>
          </xdr:cNvSpPr>
        </xdr:nvSpPr>
        <xdr:spPr bwMode="auto">
          <a:xfrm>
            <a:off x="46548675" y="15023968285116"/>
            <a:ext cx="0" cy="17"/>
          </a:xfrm>
          <a:prstGeom prst="rect">
            <a:avLst/>
          </a:prstGeom>
          <a:solidFill>
            <a:srgbClr val="FFFFFF"/>
          </a:solidFill>
          <a:ln>
            <a:noFill/>
          </a:ln>
          <a:effectLst/>
        </xdr:spPr>
        <xdr:txBody>
          <a:bodyPr vertOverflow="clip" wrap="square" lIns="27432" tIns="22860" rIns="0" bIns="0" anchor="t" upright="1"/>
          <a:lstStyle/>
          <a:p>
            <a:pPr algn="l" rtl="0">
              <a:defRPr sz="1000"/>
            </a:pPr>
            <a:r>
              <a:rPr lang="es-ES" sz="1000" b="0" i="0" u="none" strike="noStrike" baseline="0">
                <a:solidFill>
                  <a:srgbClr val="000000"/>
                </a:solidFill>
                <a:latin typeface="Arial"/>
                <a:cs typeface="Arial"/>
              </a:rPr>
              <a:t>NO</a:t>
            </a:r>
          </a:p>
        </xdr:txBody>
      </xdr:sp>
    </xdr:grpSp>
    <xdr:clientData/>
  </xdr:twoCellAnchor>
  <xdr:twoCellAnchor>
    <xdr:from>
      <xdr:col>56</xdr:col>
      <xdr:colOff>0</xdr:colOff>
      <xdr:row>22</xdr:row>
      <xdr:rowOff>152400</xdr:rowOff>
    </xdr:from>
    <xdr:to>
      <xdr:col>56</xdr:col>
      <xdr:colOff>0</xdr:colOff>
      <xdr:row>23</xdr:row>
      <xdr:rowOff>123825</xdr:rowOff>
    </xdr:to>
    <xdr:sp macro="" textlink="">
      <xdr:nvSpPr>
        <xdr:cNvPr id="55" name="WordArt 88">
          <a:extLst>
            <a:ext uri="{FF2B5EF4-FFF2-40B4-BE49-F238E27FC236}">
              <a16:creationId xmlns:a16="http://schemas.microsoft.com/office/drawing/2014/main" id="{00000000-0008-0000-0000-000037000000}"/>
            </a:ext>
          </a:extLst>
        </xdr:cNvPr>
        <xdr:cNvSpPr>
          <a:spLocks noChangeArrowheads="1" noChangeShapeType="1" noTextEdit="1"/>
        </xdr:cNvSpPr>
      </xdr:nvSpPr>
      <xdr:spPr bwMode="auto">
        <a:xfrm>
          <a:off x="47082075" y="2895600"/>
          <a:ext cx="0" cy="142875"/>
        </a:xfrm>
        <a:prstGeom prst="rect">
          <a:avLst/>
        </a:prstGeom>
      </xdr:spPr>
      <xdr:txBody>
        <a:bodyPr wrap="none" fromWordArt="1">
          <a:prstTxWarp prst="textPlain">
            <a:avLst>
              <a:gd name="adj" fmla="val 50000"/>
            </a:avLst>
          </a:prstTxWarp>
        </a:bodyPr>
        <a:lstStyle/>
        <a:p>
          <a:pPr algn="ctr" rtl="0">
            <a:buNone/>
          </a:pPr>
          <a:r>
            <a:rPr lang="es-ES" sz="800" b="1" kern="10" spc="0">
              <a:ln>
                <a:noFill/>
              </a:ln>
              <a:solidFill>
                <a:srgbClr val="008080"/>
              </a:solidFill>
              <a:effectLst/>
              <a:latin typeface="Times New Roman"/>
              <a:cs typeface="Times New Roman"/>
            </a:rPr>
            <a:t>ART 19 R 1305/2013</a:t>
          </a:r>
        </a:p>
      </xdr:txBody>
    </xdr:sp>
    <xdr:clientData/>
  </xdr:twoCellAnchor>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Pág.2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Pág.2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Pág.3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Pág.3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29" name="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Pág.3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30" name="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Pág.4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31" name="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Pág.5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32" name="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Pág.4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33" name="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Claves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Claves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35" name="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Claves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36" name="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Claves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37" name="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a:effectLst/>
            <a:extLst>
              <a:ext uri="{53640926-AAD7-44D8-BBD7-CCE9431645EC}">
                <a14:shadowObscured val="1"/>
              </a:ext>
            </a:extLst>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Portada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38" name="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a:effectLst/>
            <a:extLst>
              <a:ext uri="{53640926-AAD7-44D8-BBD7-CCE9431645EC}">
                <a14:shadowObscured val="1"/>
              </a:ext>
            </a:extLst>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Portada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39" name="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a:effectLst/>
            <a:extLst>
              <a:ext uri="{53640926-AAD7-44D8-BBD7-CCE9431645EC}">
                <a14:shadowObscured val="1"/>
              </a:ext>
            </a:extLst>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Portada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40" name="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a:effectLst/>
            <a:extLst>
              <a:ext uri="{53640926-AAD7-44D8-BBD7-CCE9431645EC}">
                <a14:shadowObscured val="1"/>
              </a:ext>
            </a:extLst>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Portada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41" name="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w="9525">
              <a:miter lim="800000"/>
              <a:headEnd/>
              <a:tailEnd/>
            </a:ln>
            <a:effectLst/>
            <a:extLst>
              <a:ext uri="{53640926-AAD7-44D8-BBD7-CCE9431645EC}">
                <a14:shadowObscured val="1"/>
              </a:ext>
            </a:extLst>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Manual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42" name="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a:effectLst/>
            <a:extLst>
              <a:ext uri="{53640926-AAD7-44D8-BBD7-CCE9431645EC}">
                <a14:shadowObscured val="1"/>
              </a:ext>
            </a:extLst>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Manual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43" name="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a:effectLst/>
            <a:extLst>
              <a:ext uri="{53640926-AAD7-44D8-BBD7-CCE9431645EC}">
                <a14:shadowObscured val="1"/>
              </a:ext>
            </a:extLst>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Manual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44" name="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ffectLst/>
            <a:extLst>
              <a:ext uri="{53640926-AAD7-44D8-BBD7-CCE9431645EC}">
                <a14:shadowObscured val="1"/>
              </a:ext>
            </a:extLst>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Manual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45" name="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Pág.2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46" name="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Pág.3</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47" name="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Pág.4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48" name="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Pág.5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49" name="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Pág.6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50" name="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Pág.4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51" name="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Pág.5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52" name="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Pág.6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22860</xdr:rowOff>
        </xdr:from>
        <xdr:to>
          <xdr:col>37</xdr:col>
          <xdr:colOff>0</xdr:colOff>
          <xdr:row>1</xdr:row>
          <xdr:rowOff>152400</xdr:rowOff>
        </xdr:to>
        <xdr:sp macro="" textlink="">
          <xdr:nvSpPr>
            <xdr:cNvPr id="1053" name="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Pág.2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54" name="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Claves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30480</xdr:rowOff>
        </xdr:from>
        <xdr:to>
          <xdr:col>37</xdr:col>
          <xdr:colOff>0</xdr:colOff>
          <xdr:row>1</xdr:row>
          <xdr:rowOff>160020</xdr:rowOff>
        </xdr:to>
        <xdr:sp macro="" textlink="">
          <xdr:nvSpPr>
            <xdr:cNvPr id="1055" name="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w="9525">
              <a:miter lim="800000"/>
              <a:headEnd/>
              <a:tailEnd/>
            </a:ln>
            <a:effectLst/>
            <a:extLst>
              <a:ext uri="{53640926-AAD7-44D8-BBD7-CCE9431645EC}">
                <a14:shadowObscured val="1"/>
              </a:ext>
            </a:extLst>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Manual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xdr:row>
          <xdr:rowOff>7620</xdr:rowOff>
        </xdr:from>
        <xdr:to>
          <xdr:col>37</xdr:col>
          <xdr:colOff>0</xdr:colOff>
          <xdr:row>1</xdr:row>
          <xdr:rowOff>160020</xdr:rowOff>
        </xdr:to>
        <xdr:sp macro="" textlink="">
          <xdr:nvSpPr>
            <xdr:cNvPr id="1056" name="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w="9525">
              <a:miter lim="800000"/>
              <a:headEnd/>
              <a:tailEnd/>
            </a:ln>
            <a:effectLst/>
            <a:extLst>
              <a:ext uri="{53640926-AAD7-44D8-BBD7-CCE9431645EC}">
                <a14:shadowObscured val="1"/>
              </a:ext>
            </a:extLst>
          </xdr:spPr>
          <xdr:txBody>
            <a:bodyPr vertOverflow="clip" wrap="square" lIns="27432" tIns="22860" rIns="27432" bIns="22860" anchor="ctr" upright="1"/>
            <a:lstStyle/>
            <a:p>
              <a:pPr algn="ctr" rtl="0">
                <a:defRPr sz="1000"/>
              </a:pPr>
              <a:r>
                <a:rPr lang="es-ES" sz="700" b="1" i="0" u="none" strike="noStrike" baseline="0">
                  <a:solidFill>
                    <a:srgbClr val="000000"/>
                  </a:solidFill>
                  <a:latin typeface="Arial"/>
                  <a:cs typeface="Arial"/>
                </a:rPr>
                <a:t>Portada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0</xdr:colOff>
          <xdr:row>16</xdr:row>
          <xdr:rowOff>137160</xdr:rowOff>
        </xdr:from>
        <xdr:to>
          <xdr:col>37</xdr:col>
          <xdr:colOff>0</xdr:colOff>
          <xdr:row>18</xdr:row>
          <xdr:rowOff>22860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0</xdr:colOff>
          <xdr:row>16</xdr:row>
          <xdr:rowOff>144780</xdr:rowOff>
        </xdr:from>
        <xdr:to>
          <xdr:col>37</xdr:col>
          <xdr:colOff>0</xdr:colOff>
          <xdr:row>18</xdr:row>
          <xdr:rowOff>30480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56</xdr:col>
      <xdr:colOff>0</xdr:colOff>
      <xdr:row>9</xdr:row>
      <xdr:rowOff>133350</xdr:rowOff>
    </xdr:from>
    <xdr:to>
      <xdr:col>56</xdr:col>
      <xdr:colOff>0</xdr:colOff>
      <xdr:row>14</xdr:row>
      <xdr:rowOff>95250</xdr:rowOff>
    </xdr:to>
    <xdr:sp macro="" textlink="">
      <xdr:nvSpPr>
        <xdr:cNvPr id="109" name="Text Box 30">
          <a:extLst>
            <a:ext uri="{FF2B5EF4-FFF2-40B4-BE49-F238E27FC236}">
              <a16:creationId xmlns:a16="http://schemas.microsoft.com/office/drawing/2014/main" id="{00000000-0008-0000-0000-00006D000000}"/>
            </a:ext>
          </a:extLst>
        </xdr:cNvPr>
        <xdr:cNvSpPr txBox="1">
          <a:spLocks noChangeArrowheads="1"/>
        </xdr:cNvSpPr>
      </xdr:nvSpPr>
      <xdr:spPr bwMode="auto">
        <a:xfrm>
          <a:off x="52111275" y="1771650"/>
          <a:ext cx="0" cy="133350"/>
        </a:xfrm>
        <a:prstGeom prst="rect">
          <a:avLst/>
        </a:prstGeom>
        <a:solidFill>
          <a:srgbClr val="FFFFFF"/>
        </a:solidFill>
        <a:ln>
          <a:noFill/>
        </a:ln>
        <a:effectLst/>
      </xdr:spPr>
      <xdr:txBody>
        <a:bodyPr vertOverflow="clip" wrap="square" lIns="27432" tIns="22860" rIns="27432" bIns="22860" anchor="ctr" upright="1"/>
        <a:lstStyle/>
        <a:p>
          <a:pPr algn="ctr" rtl="0">
            <a:defRPr sz="1000"/>
          </a:pPr>
          <a:r>
            <a:rPr lang="es-ES" sz="800" b="1" i="0" u="none" strike="noStrike" baseline="0">
              <a:solidFill>
                <a:srgbClr val="000080"/>
              </a:solidFill>
              <a:latin typeface="Arial"/>
              <a:cs typeface="Arial"/>
            </a:rPr>
            <a:t>Seleccione el municipio </a:t>
          </a:r>
        </a:p>
      </xdr:txBody>
    </xdr:sp>
    <xdr:clientData fPrintsWithSheet="0"/>
  </xdr:twoCellAnchor>
  <xdr:twoCellAnchor>
    <xdr:from>
      <xdr:col>56</xdr:col>
      <xdr:colOff>0</xdr:colOff>
      <xdr:row>1</xdr:row>
      <xdr:rowOff>152400</xdr:rowOff>
    </xdr:from>
    <xdr:to>
      <xdr:col>56</xdr:col>
      <xdr:colOff>0</xdr:colOff>
      <xdr:row>2</xdr:row>
      <xdr:rowOff>133350</xdr:rowOff>
    </xdr:to>
    <xdr:sp macro="" textlink="">
      <xdr:nvSpPr>
        <xdr:cNvPr id="94" name="WordArt 1">
          <a:extLst>
            <a:ext uri="{FF2B5EF4-FFF2-40B4-BE49-F238E27FC236}">
              <a16:creationId xmlns:a16="http://schemas.microsoft.com/office/drawing/2014/main" id="{00000000-0008-0000-0000-00005E000000}"/>
            </a:ext>
          </a:extLst>
        </xdr:cNvPr>
        <xdr:cNvSpPr>
          <a:spLocks noChangeArrowheads="1" noChangeShapeType="1" noTextEdit="1"/>
        </xdr:cNvSpPr>
      </xdr:nvSpPr>
      <xdr:spPr bwMode="auto">
        <a:xfrm>
          <a:off x="49720500" y="2110317"/>
          <a:ext cx="0" cy="171450"/>
        </a:xfrm>
        <a:prstGeom prst="rect">
          <a:avLst/>
        </a:prstGeom>
      </xdr:spPr>
      <xdr:txBody>
        <a:bodyPr wrap="none" fromWordArt="1">
          <a:prstTxWarp prst="textPlain">
            <a:avLst>
              <a:gd name="adj" fmla="val 50000"/>
            </a:avLst>
          </a:prstTxWarp>
        </a:bodyPr>
        <a:lstStyle/>
        <a:p>
          <a:pPr algn="ctr" rtl="0">
            <a:buNone/>
          </a:pPr>
          <a:r>
            <a:rPr lang="es-ES" sz="1400" kern="10" spc="0">
              <a:ln>
                <a:noFill/>
              </a:ln>
              <a:solidFill>
                <a:srgbClr val="339966"/>
              </a:solidFill>
              <a:effectLst/>
              <a:latin typeface="Arial Black"/>
            </a:rPr>
            <a:t>PLAN EMPRESARIAL . ESTUDIO TECNICO ECONOMICO</a:t>
          </a:r>
        </a:p>
      </xdr:txBody>
    </xdr:sp>
    <xdr:clientData/>
  </xdr:twoCellAnchor>
  <xdr:twoCellAnchor>
    <xdr:from>
      <xdr:col>56</xdr:col>
      <xdr:colOff>0</xdr:colOff>
      <xdr:row>10</xdr:row>
      <xdr:rowOff>133350</xdr:rowOff>
    </xdr:from>
    <xdr:to>
      <xdr:col>56</xdr:col>
      <xdr:colOff>0</xdr:colOff>
      <xdr:row>14</xdr:row>
      <xdr:rowOff>95250</xdr:rowOff>
    </xdr:to>
    <xdr:sp macro="" textlink="">
      <xdr:nvSpPr>
        <xdr:cNvPr id="95" name="Text Box 30">
          <a:extLst>
            <a:ext uri="{FF2B5EF4-FFF2-40B4-BE49-F238E27FC236}">
              <a16:creationId xmlns:a16="http://schemas.microsoft.com/office/drawing/2014/main" id="{00000000-0008-0000-0000-00005F000000}"/>
            </a:ext>
          </a:extLst>
        </xdr:cNvPr>
        <xdr:cNvSpPr txBox="1">
          <a:spLocks noChangeArrowheads="1"/>
        </xdr:cNvSpPr>
      </xdr:nvSpPr>
      <xdr:spPr bwMode="auto">
        <a:xfrm>
          <a:off x="49720500" y="3435350"/>
          <a:ext cx="0" cy="131233"/>
        </a:xfrm>
        <a:prstGeom prst="rect">
          <a:avLst/>
        </a:prstGeom>
        <a:solidFill>
          <a:srgbClr val="FFFFFF"/>
        </a:solidFill>
        <a:ln>
          <a:noFill/>
        </a:ln>
        <a:effectLst/>
      </xdr:spPr>
      <xdr:txBody>
        <a:bodyPr vertOverflow="clip" wrap="square" lIns="27432" tIns="22860" rIns="27432" bIns="22860" anchor="ctr" upright="1"/>
        <a:lstStyle/>
        <a:p>
          <a:pPr algn="ctr" rtl="0">
            <a:defRPr sz="1000"/>
          </a:pPr>
          <a:r>
            <a:rPr lang="es-ES" sz="800" b="1" i="0" u="none" strike="noStrike" baseline="0">
              <a:solidFill>
                <a:srgbClr val="000080"/>
              </a:solidFill>
              <a:latin typeface="Arial"/>
              <a:cs typeface="Arial"/>
            </a:rPr>
            <a:t>Seleccione el municipio </a:t>
          </a:r>
        </a:p>
      </xdr:txBody>
    </xdr:sp>
    <xdr:clientData fPrintsWithSheet="0"/>
  </xdr:twoCellAnchor>
  <xdr:twoCellAnchor>
    <xdr:from>
      <xdr:col>56</xdr:col>
      <xdr:colOff>0</xdr:colOff>
      <xdr:row>6</xdr:row>
      <xdr:rowOff>133350</xdr:rowOff>
    </xdr:from>
    <xdr:to>
      <xdr:col>56</xdr:col>
      <xdr:colOff>0</xdr:colOff>
      <xdr:row>8</xdr:row>
      <xdr:rowOff>95250</xdr:rowOff>
    </xdr:to>
    <xdr:sp macro="" textlink="">
      <xdr:nvSpPr>
        <xdr:cNvPr id="96" name="Text Box 30">
          <a:extLst>
            <a:ext uri="{FF2B5EF4-FFF2-40B4-BE49-F238E27FC236}">
              <a16:creationId xmlns:a16="http://schemas.microsoft.com/office/drawing/2014/main" id="{00000000-0008-0000-0000-000060000000}"/>
            </a:ext>
          </a:extLst>
        </xdr:cNvPr>
        <xdr:cNvSpPr txBox="1">
          <a:spLocks noChangeArrowheads="1"/>
        </xdr:cNvSpPr>
      </xdr:nvSpPr>
      <xdr:spPr bwMode="auto">
        <a:xfrm>
          <a:off x="49720500" y="3287183"/>
          <a:ext cx="0" cy="300567"/>
        </a:xfrm>
        <a:prstGeom prst="rect">
          <a:avLst/>
        </a:prstGeom>
        <a:solidFill>
          <a:srgbClr val="FFFFFF"/>
        </a:solidFill>
        <a:ln>
          <a:noFill/>
        </a:ln>
        <a:effectLst/>
      </xdr:spPr>
      <xdr:txBody>
        <a:bodyPr vertOverflow="clip" wrap="square" lIns="27432" tIns="22860" rIns="27432" bIns="22860" anchor="ctr" upright="1"/>
        <a:lstStyle/>
        <a:p>
          <a:pPr algn="ctr" rtl="0">
            <a:defRPr sz="1000"/>
          </a:pPr>
          <a:r>
            <a:rPr lang="es-ES" sz="800" b="1" i="0" u="none" strike="noStrike" baseline="0">
              <a:solidFill>
                <a:srgbClr val="000080"/>
              </a:solidFill>
              <a:latin typeface="Arial"/>
              <a:cs typeface="Arial"/>
            </a:rPr>
            <a:t>Seleccione el municipio </a:t>
          </a:r>
        </a:p>
      </xdr:txBody>
    </xdr:sp>
    <xdr:clientData fPrintsWithSheet="0"/>
  </xdr:twoCellAnchor>
  <xdr:twoCellAnchor>
    <xdr:from>
      <xdr:col>56</xdr:col>
      <xdr:colOff>0</xdr:colOff>
      <xdr:row>7</xdr:row>
      <xdr:rowOff>133350</xdr:rowOff>
    </xdr:from>
    <xdr:to>
      <xdr:col>56</xdr:col>
      <xdr:colOff>0</xdr:colOff>
      <xdr:row>8</xdr:row>
      <xdr:rowOff>95250</xdr:rowOff>
    </xdr:to>
    <xdr:sp macro="" textlink="">
      <xdr:nvSpPr>
        <xdr:cNvPr id="97" name="Text Box 30">
          <a:extLst>
            <a:ext uri="{FF2B5EF4-FFF2-40B4-BE49-F238E27FC236}">
              <a16:creationId xmlns:a16="http://schemas.microsoft.com/office/drawing/2014/main" id="{00000000-0008-0000-0000-000061000000}"/>
            </a:ext>
          </a:extLst>
        </xdr:cNvPr>
        <xdr:cNvSpPr txBox="1">
          <a:spLocks noChangeArrowheads="1"/>
        </xdr:cNvSpPr>
      </xdr:nvSpPr>
      <xdr:spPr bwMode="auto">
        <a:xfrm>
          <a:off x="49720500" y="3456517"/>
          <a:ext cx="0" cy="131233"/>
        </a:xfrm>
        <a:prstGeom prst="rect">
          <a:avLst/>
        </a:prstGeom>
        <a:solidFill>
          <a:srgbClr val="FFFFFF"/>
        </a:solidFill>
        <a:ln>
          <a:noFill/>
        </a:ln>
        <a:effectLst/>
      </xdr:spPr>
      <xdr:txBody>
        <a:bodyPr vertOverflow="clip" wrap="square" lIns="27432" tIns="22860" rIns="27432" bIns="22860" anchor="ctr" upright="1"/>
        <a:lstStyle/>
        <a:p>
          <a:pPr algn="ctr" rtl="0">
            <a:defRPr sz="1000"/>
          </a:pPr>
          <a:r>
            <a:rPr lang="es-ES" sz="800" b="1" i="0" u="none" strike="noStrike" baseline="0">
              <a:solidFill>
                <a:srgbClr val="000080"/>
              </a:solidFill>
              <a:latin typeface="Arial"/>
              <a:cs typeface="Arial"/>
            </a:rPr>
            <a:t>Seleccione el municipio </a:t>
          </a:r>
        </a:p>
      </xdr:txBody>
    </xdr:sp>
    <xdr:clientData fPrintsWithSheet="0"/>
  </xdr:twoCellAnchor>
  <xdr:twoCellAnchor>
    <xdr:from>
      <xdr:col>56</xdr:col>
      <xdr:colOff>0</xdr:colOff>
      <xdr:row>57</xdr:row>
      <xdr:rowOff>123825</xdr:rowOff>
    </xdr:from>
    <xdr:to>
      <xdr:col>56</xdr:col>
      <xdr:colOff>0</xdr:colOff>
      <xdr:row>57</xdr:row>
      <xdr:rowOff>123825</xdr:rowOff>
    </xdr:to>
    <xdr:sp macro="" textlink="">
      <xdr:nvSpPr>
        <xdr:cNvPr id="98" name="Line 44">
          <a:extLst>
            <a:ext uri="{FF2B5EF4-FFF2-40B4-BE49-F238E27FC236}">
              <a16:creationId xmlns:a16="http://schemas.microsoft.com/office/drawing/2014/main" id="{00000000-0008-0000-0000-000062000000}"/>
            </a:ext>
          </a:extLst>
        </xdr:cNvPr>
        <xdr:cNvSpPr>
          <a:spLocks noChangeShapeType="1"/>
        </xdr:cNvSpPr>
      </xdr:nvSpPr>
      <xdr:spPr bwMode="auto">
        <a:xfrm>
          <a:off x="26422350" y="8105775"/>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59</xdr:row>
      <xdr:rowOff>142875</xdr:rowOff>
    </xdr:from>
    <xdr:to>
      <xdr:col>56</xdr:col>
      <xdr:colOff>0</xdr:colOff>
      <xdr:row>59</xdr:row>
      <xdr:rowOff>142875</xdr:rowOff>
    </xdr:to>
    <xdr:sp macro="" textlink="">
      <xdr:nvSpPr>
        <xdr:cNvPr id="99" name="Line 49">
          <a:extLst>
            <a:ext uri="{FF2B5EF4-FFF2-40B4-BE49-F238E27FC236}">
              <a16:creationId xmlns:a16="http://schemas.microsoft.com/office/drawing/2014/main" id="{00000000-0008-0000-0000-000063000000}"/>
            </a:ext>
          </a:extLst>
        </xdr:cNvPr>
        <xdr:cNvSpPr>
          <a:spLocks noChangeShapeType="1"/>
        </xdr:cNvSpPr>
      </xdr:nvSpPr>
      <xdr:spPr bwMode="auto">
        <a:xfrm>
          <a:off x="26422350" y="8448675"/>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54</xdr:row>
      <xdr:rowOff>0</xdr:rowOff>
    </xdr:from>
    <xdr:to>
      <xdr:col>56</xdr:col>
      <xdr:colOff>0</xdr:colOff>
      <xdr:row>54</xdr:row>
      <xdr:rowOff>0</xdr:rowOff>
    </xdr:to>
    <xdr:sp macro="" textlink="">
      <xdr:nvSpPr>
        <xdr:cNvPr id="100" name="Line 51">
          <a:extLst>
            <a:ext uri="{FF2B5EF4-FFF2-40B4-BE49-F238E27FC236}">
              <a16:creationId xmlns:a16="http://schemas.microsoft.com/office/drawing/2014/main" id="{00000000-0008-0000-0000-000064000000}"/>
            </a:ext>
          </a:extLst>
        </xdr:cNvPr>
        <xdr:cNvSpPr>
          <a:spLocks noChangeShapeType="1"/>
        </xdr:cNvSpPr>
      </xdr:nvSpPr>
      <xdr:spPr bwMode="auto">
        <a:xfrm>
          <a:off x="26422350" y="7410450"/>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52</xdr:row>
      <xdr:rowOff>0</xdr:rowOff>
    </xdr:from>
    <xdr:to>
      <xdr:col>56</xdr:col>
      <xdr:colOff>0</xdr:colOff>
      <xdr:row>52</xdr:row>
      <xdr:rowOff>0</xdr:rowOff>
    </xdr:to>
    <xdr:sp macro="" textlink="">
      <xdr:nvSpPr>
        <xdr:cNvPr id="101" name="Line 52">
          <a:extLst>
            <a:ext uri="{FF2B5EF4-FFF2-40B4-BE49-F238E27FC236}">
              <a16:creationId xmlns:a16="http://schemas.microsoft.com/office/drawing/2014/main" id="{00000000-0008-0000-0000-000065000000}"/>
            </a:ext>
          </a:extLst>
        </xdr:cNvPr>
        <xdr:cNvSpPr>
          <a:spLocks noChangeShapeType="1"/>
        </xdr:cNvSpPr>
      </xdr:nvSpPr>
      <xdr:spPr bwMode="auto">
        <a:xfrm>
          <a:off x="26422350" y="7029450"/>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50</xdr:row>
      <xdr:rowOff>9525</xdr:rowOff>
    </xdr:from>
    <xdr:to>
      <xdr:col>56</xdr:col>
      <xdr:colOff>0</xdr:colOff>
      <xdr:row>50</xdr:row>
      <xdr:rowOff>9525</xdr:rowOff>
    </xdr:to>
    <xdr:sp macro="" textlink="">
      <xdr:nvSpPr>
        <xdr:cNvPr id="102" name="Line 53">
          <a:extLst>
            <a:ext uri="{FF2B5EF4-FFF2-40B4-BE49-F238E27FC236}">
              <a16:creationId xmlns:a16="http://schemas.microsoft.com/office/drawing/2014/main" id="{00000000-0008-0000-0000-000066000000}"/>
            </a:ext>
          </a:extLst>
        </xdr:cNvPr>
        <xdr:cNvSpPr>
          <a:spLocks noChangeShapeType="1"/>
        </xdr:cNvSpPr>
      </xdr:nvSpPr>
      <xdr:spPr bwMode="auto">
        <a:xfrm>
          <a:off x="26422350" y="6657975"/>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48</xdr:row>
      <xdr:rowOff>0</xdr:rowOff>
    </xdr:from>
    <xdr:to>
      <xdr:col>56</xdr:col>
      <xdr:colOff>0</xdr:colOff>
      <xdr:row>48</xdr:row>
      <xdr:rowOff>0</xdr:rowOff>
    </xdr:to>
    <xdr:sp macro="" textlink="">
      <xdr:nvSpPr>
        <xdr:cNvPr id="103" name="Line 54">
          <a:extLst>
            <a:ext uri="{FF2B5EF4-FFF2-40B4-BE49-F238E27FC236}">
              <a16:creationId xmlns:a16="http://schemas.microsoft.com/office/drawing/2014/main" id="{00000000-0008-0000-0000-000067000000}"/>
            </a:ext>
          </a:extLst>
        </xdr:cNvPr>
        <xdr:cNvSpPr>
          <a:spLocks noChangeShapeType="1"/>
        </xdr:cNvSpPr>
      </xdr:nvSpPr>
      <xdr:spPr bwMode="auto">
        <a:xfrm>
          <a:off x="26422350" y="6267450"/>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46</xdr:row>
      <xdr:rowOff>9525</xdr:rowOff>
    </xdr:from>
    <xdr:to>
      <xdr:col>56</xdr:col>
      <xdr:colOff>0</xdr:colOff>
      <xdr:row>46</xdr:row>
      <xdr:rowOff>9525</xdr:rowOff>
    </xdr:to>
    <xdr:sp macro="" textlink="">
      <xdr:nvSpPr>
        <xdr:cNvPr id="104" name="Line 55">
          <a:extLst>
            <a:ext uri="{FF2B5EF4-FFF2-40B4-BE49-F238E27FC236}">
              <a16:creationId xmlns:a16="http://schemas.microsoft.com/office/drawing/2014/main" id="{00000000-0008-0000-0000-000068000000}"/>
            </a:ext>
          </a:extLst>
        </xdr:cNvPr>
        <xdr:cNvSpPr>
          <a:spLocks noChangeShapeType="1"/>
        </xdr:cNvSpPr>
      </xdr:nvSpPr>
      <xdr:spPr bwMode="auto">
        <a:xfrm>
          <a:off x="26422350" y="5924550"/>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53</xdr:row>
      <xdr:rowOff>28575</xdr:rowOff>
    </xdr:from>
    <xdr:to>
      <xdr:col>56</xdr:col>
      <xdr:colOff>0</xdr:colOff>
      <xdr:row>56</xdr:row>
      <xdr:rowOff>123825</xdr:rowOff>
    </xdr:to>
    <xdr:sp macro="" textlink="" fLocksText="0">
      <xdr:nvSpPr>
        <xdr:cNvPr id="105" name="Text Box 57">
          <a:extLst>
            <a:ext uri="{FF2B5EF4-FFF2-40B4-BE49-F238E27FC236}">
              <a16:creationId xmlns:a16="http://schemas.microsoft.com/office/drawing/2014/main" id="{00000000-0008-0000-0000-000069000000}"/>
            </a:ext>
          </a:extLst>
        </xdr:cNvPr>
        <xdr:cNvSpPr txBox="1">
          <a:spLocks noChangeArrowheads="1"/>
        </xdr:cNvSpPr>
      </xdr:nvSpPr>
      <xdr:spPr bwMode="auto">
        <a:xfrm>
          <a:off x="26422350" y="7248525"/>
          <a:ext cx="0" cy="666750"/>
        </a:xfrm>
        <a:prstGeom prst="rect">
          <a:avLst/>
        </a:prstGeom>
        <a:solidFill>
          <a:srgbClr val="FFFFFF"/>
        </a:solidFill>
        <a:ln>
          <a:noFill/>
        </a:ln>
        <a:effectLst/>
      </xdr:spPr>
      <xdr:txBody>
        <a:bodyPr vertOverflow="clip" wrap="square" lIns="27432" tIns="22860" rIns="27432" bIns="0" anchor="t" upright="1"/>
        <a:lstStyle/>
        <a:p>
          <a:pPr algn="just" rtl="0">
            <a:defRPr sz="1000"/>
          </a:pPr>
          <a:r>
            <a:rPr lang="es-ES" sz="800" b="1" i="0" u="none" strike="noStrike" baseline="0">
              <a:solidFill>
                <a:srgbClr val="000000"/>
              </a:solidFill>
              <a:latin typeface="Arial"/>
              <a:cs typeface="Arial"/>
            </a:rPr>
            <a:t>o cualquier otra medida necesaria para desarrollar las actividades de la explotación agrícola:</a:t>
          </a:r>
        </a:p>
      </xdr:txBody>
    </xdr:sp>
    <xdr:clientData/>
  </xdr:twoCellAnchor>
  <xdr:twoCellAnchor>
    <xdr:from>
      <xdr:col>56</xdr:col>
      <xdr:colOff>0</xdr:colOff>
      <xdr:row>57</xdr:row>
      <xdr:rowOff>0</xdr:rowOff>
    </xdr:from>
    <xdr:to>
      <xdr:col>56</xdr:col>
      <xdr:colOff>0</xdr:colOff>
      <xdr:row>58</xdr:row>
      <xdr:rowOff>123825</xdr:rowOff>
    </xdr:to>
    <xdr:sp macro="" textlink="">
      <xdr:nvSpPr>
        <xdr:cNvPr id="106" name="Text Box 58">
          <a:extLst>
            <a:ext uri="{FF2B5EF4-FFF2-40B4-BE49-F238E27FC236}">
              <a16:creationId xmlns:a16="http://schemas.microsoft.com/office/drawing/2014/main" id="{00000000-0008-0000-0000-00006A000000}"/>
            </a:ext>
          </a:extLst>
        </xdr:cNvPr>
        <xdr:cNvSpPr txBox="1">
          <a:spLocks noChangeArrowheads="1"/>
        </xdr:cNvSpPr>
      </xdr:nvSpPr>
      <xdr:spPr bwMode="auto">
        <a:xfrm>
          <a:off x="26422350" y="7981950"/>
          <a:ext cx="0" cy="285750"/>
        </a:xfrm>
        <a:prstGeom prst="rect">
          <a:avLst/>
        </a:prstGeom>
        <a:noFill/>
        <a:ln>
          <a:noFill/>
        </a:ln>
        <a:effectLst/>
      </xdr:spPr>
      <xdr:txBody>
        <a:bodyPr vertOverflow="clip" wrap="square" lIns="27432" tIns="22860" rIns="0" bIns="0" anchor="t" upright="1"/>
        <a:lstStyle/>
        <a:p>
          <a:pPr algn="l" rtl="0">
            <a:defRPr sz="1000"/>
          </a:pPr>
          <a:r>
            <a:rPr lang="es-ES" sz="800" b="1" i="0" u="none" strike="noStrike" baseline="0">
              <a:solidFill>
                <a:srgbClr val="000000"/>
              </a:solidFill>
              <a:latin typeface="Arial"/>
              <a:cs typeface="Arial"/>
            </a:rPr>
            <a:t>Indicando en que va a consistir dicho Plan y las fases y objetivos concretos de desarrollo de las actividades de la nueva explotación.  </a:t>
          </a:r>
          <a:r>
            <a:rPr lang="es-ES" sz="900" b="1" i="0" u="none" strike="noStrike" baseline="0">
              <a:solidFill>
                <a:srgbClr val="000000"/>
              </a:solidFill>
              <a:latin typeface="Arial"/>
              <a:cs typeface="Arial"/>
            </a:rPr>
            <a:t>                      </a:t>
          </a:r>
        </a:p>
      </xdr:txBody>
    </xdr:sp>
    <xdr:clientData/>
  </xdr:twoCellAnchor>
  <xdr:twoCellAnchor>
    <xdr:from>
      <xdr:col>56</xdr:col>
      <xdr:colOff>0</xdr:colOff>
      <xdr:row>45</xdr:row>
      <xdr:rowOff>28575</xdr:rowOff>
    </xdr:from>
    <xdr:to>
      <xdr:col>56</xdr:col>
      <xdr:colOff>0</xdr:colOff>
      <xdr:row>46</xdr:row>
      <xdr:rowOff>28575</xdr:rowOff>
    </xdr:to>
    <xdr:sp macro="" textlink="" fLocksText="0">
      <xdr:nvSpPr>
        <xdr:cNvPr id="107" name="Text Box 77">
          <a:extLst>
            <a:ext uri="{FF2B5EF4-FFF2-40B4-BE49-F238E27FC236}">
              <a16:creationId xmlns:a16="http://schemas.microsoft.com/office/drawing/2014/main" id="{00000000-0008-0000-0000-00006B000000}"/>
            </a:ext>
          </a:extLst>
        </xdr:cNvPr>
        <xdr:cNvSpPr txBox="1">
          <a:spLocks noChangeArrowheads="1"/>
        </xdr:cNvSpPr>
      </xdr:nvSpPr>
      <xdr:spPr bwMode="auto">
        <a:xfrm>
          <a:off x="26422350" y="5781675"/>
          <a:ext cx="0" cy="161925"/>
        </a:xfrm>
        <a:prstGeom prst="rect">
          <a:avLst/>
        </a:prstGeom>
        <a:solidFill>
          <a:srgbClr val="FFFFFF"/>
        </a:solidFill>
        <a:ln>
          <a:noFill/>
        </a:ln>
        <a:effectLst/>
      </xdr:spPr>
      <xdr:txBody>
        <a:bodyPr vertOverflow="clip" wrap="square" lIns="27432" tIns="22860" rIns="0" bIns="0" anchor="t" upright="1"/>
        <a:lstStyle/>
        <a:p>
          <a:pPr algn="l" rtl="0">
            <a:defRPr sz="1000"/>
          </a:pPr>
          <a:r>
            <a:rPr lang="es-ES" sz="800" b="0" i="0" u="none" strike="noStrike" baseline="0">
              <a:solidFill>
                <a:srgbClr val="000000"/>
              </a:solidFill>
              <a:latin typeface="Arial"/>
              <a:cs typeface="Arial"/>
            </a:rPr>
            <a:t>Cursos en materia agraria</a:t>
          </a:r>
        </a:p>
        <a:p>
          <a:pPr algn="l" rtl="0">
            <a:defRPr sz="1000"/>
          </a:pPr>
          <a:endParaRPr lang="es-ES" sz="800" b="0" i="0" u="none" strike="noStrike" baseline="0">
            <a:solidFill>
              <a:srgbClr val="000000"/>
            </a:solidFill>
            <a:latin typeface="Arial"/>
            <a:cs typeface="Arial"/>
          </a:endParaRPr>
        </a:p>
      </xdr:txBody>
    </xdr:sp>
    <xdr:clientData/>
  </xdr:twoCellAnchor>
  <xdr:twoCellAnchor>
    <xdr:from>
      <xdr:col>56</xdr:col>
      <xdr:colOff>0</xdr:colOff>
      <xdr:row>47</xdr:row>
      <xdr:rowOff>0</xdr:rowOff>
    </xdr:from>
    <xdr:to>
      <xdr:col>56</xdr:col>
      <xdr:colOff>0</xdr:colOff>
      <xdr:row>47</xdr:row>
      <xdr:rowOff>152400</xdr:rowOff>
    </xdr:to>
    <xdr:sp macro="" textlink="" fLocksText="0">
      <xdr:nvSpPr>
        <xdr:cNvPr id="108" name="Text Box 78">
          <a:extLst>
            <a:ext uri="{FF2B5EF4-FFF2-40B4-BE49-F238E27FC236}">
              <a16:creationId xmlns:a16="http://schemas.microsoft.com/office/drawing/2014/main" id="{00000000-0008-0000-0000-00006C000000}"/>
            </a:ext>
          </a:extLst>
        </xdr:cNvPr>
        <xdr:cNvSpPr txBox="1">
          <a:spLocks noChangeArrowheads="1"/>
        </xdr:cNvSpPr>
      </xdr:nvSpPr>
      <xdr:spPr bwMode="auto">
        <a:xfrm>
          <a:off x="26422350" y="6076950"/>
          <a:ext cx="0" cy="152400"/>
        </a:xfrm>
        <a:prstGeom prst="rect">
          <a:avLst/>
        </a:prstGeom>
        <a:solidFill>
          <a:srgbClr val="FFFFFF"/>
        </a:solidFill>
        <a:ln>
          <a:noFill/>
        </a:ln>
        <a:effectLst/>
      </xdr:spPr>
      <xdr:txBody>
        <a:bodyPr vertOverflow="clip" wrap="square" lIns="27432" tIns="22860" rIns="0" bIns="0" anchor="t" upright="1"/>
        <a:lstStyle/>
        <a:p>
          <a:pPr algn="l" rtl="0">
            <a:defRPr sz="1000"/>
          </a:pPr>
          <a:r>
            <a:rPr lang="es-ES" sz="800" b="0" i="0" u="none" strike="noStrike" baseline="0">
              <a:solidFill>
                <a:srgbClr val="000000"/>
              </a:solidFill>
              <a:latin typeface="Arial"/>
              <a:cs typeface="Arial"/>
            </a:rPr>
            <a:t>Titulaciones académicas :</a:t>
          </a:r>
        </a:p>
        <a:p>
          <a:pPr algn="l" rtl="0">
            <a:defRPr sz="1000"/>
          </a:pPr>
          <a:endParaRPr lang="es-ES" sz="800" b="0" i="0" u="none" strike="noStrike" baseline="0">
            <a:solidFill>
              <a:srgbClr val="000000"/>
            </a:solidFill>
            <a:latin typeface="Arial"/>
            <a:cs typeface="Arial"/>
          </a:endParaRPr>
        </a:p>
      </xdr:txBody>
    </xdr:sp>
    <xdr:clientData/>
  </xdr:twoCellAnchor>
  <xdr:twoCellAnchor>
    <xdr:from>
      <xdr:col>56</xdr:col>
      <xdr:colOff>0</xdr:colOff>
      <xdr:row>45</xdr:row>
      <xdr:rowOff>28575</xdr:rowOff>
    </xdr:from>
    <xdr:to>
      <xdr:col>56</xdr:col>
      <xdr:colOff>0</xdr:colOff>
      <xdr:row>46</xdr:row>
      <xdr:rowOff>19050</xdr:rowOff>
    </xdr:to>
    <xdr:sp macro="" textlink="" fLocksText="0">
      <xdr:nvSpPr>
        <xdr:cNvPr id="110" name="Text Box 79">
          <a:extLst>
            <a:ext uri="{FF2B5EF4-FFF2-40B4-BE49-F238E27FC236}">
              <a16:creationId xmlns:a16="http://schemas.microsoft.com/office/drawing/2014/main" id="{00000000-0008-0000-0000-00006E000000}"/>
            </a:ext>
          </a:extLst>
        </xdr:cNvPr>
        <xdr:cNvSpPr txBox="1">
          <a:spLocks noChangeArrowheads="1"/>
        </xdr:cNvSpPr>
      </xdr:nvSpPr>
      <xdr:spPr bwMode="auto">
        <a:xfrm>
          <a:off x="26422350" y="5781675"/>
          <a:ext cx="0" cy="152400"/>
        </a:xfrm>
        <a:prstGeom prst="rect">
          <a:avLst/>
        </a:prstGeom>
        <a:solidFill>
          <a:srgbClr val="FFFFFF"/>
        </a:solidFill>
        <a:ln>
          <a:noFill/>
        </a:ln>
        <a:effectLst/>
      </xdr:spPr>
      <xdr:txBody>
        <a:bodyPr vertOverflow="clip" wrap="square" lIns="27432" tIns="22860" rIns="0" bIns="0" anchor="t" upright="1"/>
        <a:lstStyle/>
        <a:p>
          <a:pPr algn="l" rtl="0">
            <a:defRPr sz="1000"/>
          </a:pPr>
          <a:r>
            <a:rPr lang="es-ES" sz="800" b="0" i="0" u="none" strike="noStrike" baseline="0">
              <a:solidFill>
                <a:srgbClr val="000000"/>
              </a:solidFill>
              <a:latin typeface="Arial"/>
              <a:cs typeface="Arial"/>
            </a:rPr>
            <a:t>Nº de horas acreditadas:</a:t>
          </a:r>
        </a:p>
        <a:p>
          <a:pPr algn="l" rtl="0">
            <a:defRPr sz="1000"/>
          </a:pPr>
          <a:endParaRPr lang="es-ES" sz="800" b="0" i="0" u="none" strike="noStrike" baseline="0">
            <a:solidFill>
              <a:srgbClr val="000000"/>
            </a:solidFill>
            <a:latin typeface="Arial"/>
            <a:cs typeface="Arial"/>
          </a:endParaRPr>
        </a:p>
      </xdr:txBody>
    </xdr:sp>
    <xdr:clientData/>
  </xdr:twoCellAnchor>
  <xdr:twoCellAnchor>
    <xdr:from>
      <xdr:col>56</xdr:col>
      <xdr:colOff>0</xdr:colOff>
      <xdr:row>50</xdr:row>
      <xdr:rowOff>9525</xdr:rowOff>
    </xdr:from>
    <xdr:to>
      <xdr:col>56</xdr:col>
      <xdr:colOff>0</xdr:colOff>
      <xdr:row>51</xdr:row>
      <xdr:rowOff>9525</xdr:rowOff>
    </xdr:to>
    <xdr:sp macro="" textlink="" fLocksText="0">
      <xdr:nvSpPr>
        <xdr:cNvPr id="111" name="Text Box 80">
          <a:extLst>
            <a:ext uri="{FF2B5EF4-FFF2-40B4-BE49-F238E27FC236}">
              <a16:creationId xmlns:a16="http://schemas.microsoft.com/office/drawing/2014/main" id="{00000000-0008-0000-0000-00006F000000}"/>
            </a:ext>
          </a:extLst>
        </xdr:cNvPr>
        <xdr:cNvSpPr txBox="1">
          <a:spLocks noChangeArrowheads="1"/>
        </xdr:cNvSpPr>
      </xdr:nvSpPr>
      <xdr:spPr bwMode="auto">
        <a:xfrm>
          <a:off x="26422350" y="6657975"/>
          <a:ext cx="0" cy="190500"/>
        </a:xfrm>
        <a:prstGeom prst="rect">
          <a:avLst/>
        </a:prstGeom>
        <a:solidFill>
          <a:srgbClr val="FFFFFF"/>
        </a:solidFill>
        <a:ln>
          <a:noFill/>
        </a:ln>
        <a:effectLst/>
      </xdr:spPr>
      <xdr:txBody>
        <a:bodyPr vertOverflow="clip" wrap="square" lIns="27432" tIns="22860" rIns="0" bIns="0" anchor="t" upright="1"/>
        <a:lstStyle/>
        <a:p>
          <a:pPr algn="l" rtl="0">
            <a:defRPr sz="1000"/>
          </a:pPr>
          <a:r>
            <a:rPr lang="es-ES" sz="800" b="0" i="0" u="none" strike="noStrike" baseline="0">
              <a:solidFill>
                <a:srgbClr val="000000"/>
              </a:solidFill>
              <a:latin typeface="Arial"/>
              <a:cs typeface="Arial"/>
            </a:rPr>
            <a:t>Nº de horas acreditadas:</a:t>
          </a:r>
        </a:p>
        <a:p>
          <a:pPr algn="l" rtl="0">
            <a:defRPr sz="1000"/>
          </a:pPr>
          <a:endParaRPr lang="es-ES" sz="800" b="0" i="0" u="none" strike="noStrike" baseline="0">
            <a:solidFill>
              <a:srgbClr val="000000"/>
            </a:solidFill>
            <a:latin typeface="Arial"/>
            <a:cs typeface="Arial"/>
          </a:endParaRPr>
        </a:p>
      </xdr:txBody>
    </xdr:sp>
    <xdr:clientData/>
  </xdr:twoCellAnchor>
  <xdr:twoCellAnchor>
    <xdr:from>
      <xdr:col>56</xdr:col>
      <xdr:colOff>0</xdr:colOff>
      <xdr:row>83</xdr:row>
      <xdr:rowOff>142875</xdr:rowOff>
    </xdr:from>
    <xdr:to>
      <xdr:col>56</xdr:col>
      <xdr:colOff>0</xdr:colOff>
      <xdr:row>83</xdr:row>
      <xdr:rowOff>152400</xdr:rowOff>
    </xdr:to>
    <xdr:sp macro="" textlink="">
      <xdr:nvSpPr>
        <xdr:cNvPr id="112" name="Line 37">
          <a:extLst>
            <a:ext uri="{FF2B5EF4-FFF2-40B4-BE49-F238E27FC236}">
              <a16:creationId xmlns:a16="http://schemas.microsoft.com/office/drawing/2014/main" id="{00000000-0008-0000-0000-000070000000}"/>
            </a:ext>
          </a:extLst>
        </xdr:cNvPr>
        <xdr:cNvSpPr>
          <a:spLocks noChangeShapeType="1"/>
        </xdr:cNvSpPr>
      </xdr:nvSpPr>
      <xdr:spPr bwMode="auto">
        <a:xfrm flipV="1">
          <a:off x="26422350" y="13430250"/>
          <a:ext cx="0" cy="9525"/>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92</xdr:row>
      <xdr:rowOff>28575</xdr:rowOff>
    </xdr:from>
    <xdr:to>
      <xdr:col>56</xdr:col>
      <xdr:colOff>0</xdr:colOff>
      <xdr:row>93</xdr:row>
      <xdr:rowOff>38100</xdr:rowOff>
    </xdr:to>
    <xdr:sp macro="" textlink="">
      <xdr:nvSpPr>
        <xdr:cNvPr id="113" name="Text Box 38">
          <a:extLst>
            <a:ext uri="{FF2B5EF4-FFF2-40B4-BE49-F238E27FC236}">
              <a16:creationId xmlns:a16="http://schemas.microsoft.com/office/drawing/2014/main" id="{00000000-0008-0000-0000-000071000000}"/>
            </a:ext>
          </a:extLst>
        </xdr:cNvPr>
        <xdr:cNvSpPr txBox="1">
          <a:spLocks noChangeArrowheads="1"/>
        </xdr:cNvSpPr>
      </xdr:nvSpPr>
      <xdr:spPr bwMode="auto">
        <a:xfrm>
          <a:off x="26422350" y="14973300"/>
          <a:ext cx="0" cy="200025"/>
        </a:xfrm>
        <a:prstGeom prst="rect">
          <a:avLst/>
        </a:prstGeom>
        <a:solidFill>
          <a:srgbClr val="FFFFFF"/>
        </a:solidFill>
        <a:ln>
          <a:noFill/>
        </a:ln>
        <a:effectLst/>
      </xdr:spPr>
      <xdr:txBody>
        <a:bodyPr vertOverflow="clip" wrap="square" lIns="27432" tIns="22860" rIns="0" bIns="0" anchor="t" upright="1"/>
        <a:lstStyle/>
        <a:p>
          <a:pPr algn="l" rtl="0">
            <a:defRPr sz="1000"/>
          </a:pPr>
          <a:r>
            <a:rPr lang="es-ES" sz="800" b="0" i="0" u="none" strike="noStrike" baseline="0">
              <a:solidFill>
                <a:srgbClr val="000000"/>
              </a:solidFill>
              <a:latin typeface="Arial"/>
              <a:cs typeface="Arial"/>
            </a:rPr>
            <a:t>(Precio del jornal:</a:t>
          </a:r>
        </a:p>
      </xdr:txBody>
    </xdr:sp>
    <xdr:clientData/>
  </xdr:twoCellAnchor>
  <xdr:twoCellAnchor>
    <xdr:from>
      <xdr:col>56</xdr:col>
      <xdr:colOff>0</xdr:colOff>
      <xdr:row>98</xdr:row>
      <xdr:rowOff>152400</xdr:rowOff>
    </xdr:from>
    <xdr:to>
      <xdr:col>56</xdr:col>
      <xdr:colOff>0</xdr:colOff>
      <xdr:row>98</xdr:row>
      <xdr:rowOff>152400</xdr:rowOff>
    </xdr:to>
    <xdr:sp macro="" textlink="">
      <xdr:nvSpPr>
        <xdr:cNvPr id="114" name="Line 43">
          <a:extLst>
            <a:ext uri="{FF2B5EF4-FFF2-40B4-BE49-F238E27FC236}">
              <a16:creationId xmlns:a16="http://schemas.microsoft.com/office/drawing/2014/main" id="{00000000-0008-0000-0000-000072000000}"/>
            </a:ext>
          </a:extLst>
        </xdr:cNvPr>
        <xdr:cNvSpPr>
          <a:spLocks noChangeShapeType="1"/>
        </xdr:cNvSpPr>
      </xdr:nvSpPr>
      <xdr:spPr bwMode="auto">
        <a:xfrm>
          <a:off x="26422350" y="16240125"/>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92</xdr:row>
      <xdr:rowOff>0</xdr:rowOff>
    </xdr:from>
    <xdr:to>
      <xdr:col>56</xdr:col>
      <xdr:colOff>0</xdr:colOff>
      <xdr:row>92</xdr:row>
      <xdr:rowOff>0</xdr:rowOff>
    </xdr:to>
    <xdr:sp macro="" textlink="">
      <xdr:nvSpPr>
        <xdr:cNvPr id="115" name="Line 45">
          <a:extLst>
            <a:ext uri="{FF2B5EF4-FFF2-40B4-BE49-F238E27FC236}">
              <a16:creationId xmlns:a16="http://schemas.microsoft.com/office/drawing/2014/main" id="{00000000-0008-0000-0000-000073000000}"/>
            </a:ext>
          </a:extLst>
        </xdr:cNvPr>
        <xdr:cNvSpPr>
          <a:spLocks noChangeShapeType="1"/>
        </xdr:cNvSpPr>
      </xdr:nvSpPr>
      <xdr:spPr bwMode="auto">
        <a:xfrm>
          <a:off x="26422350" y="14944725"/>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96</xdr:row>
      <xdr:rowOff>9525</xdr:rowOff>
    </xdr:from>
    <xdr:to>
      <xdr:col>56</xdr:col>
      <xdr:colOff>0</xdr:colOff>
      <xdr:row>96</xdr:row>
      <xdr:rowOff>9525</xdr:rowOff>
    </xdr:to>
    <xdr:sp macro="" textlink="">
      <xdr:nvSpPr>
        <xdr:cNvPr id="116" name="Line 46">
          <a:extLst>
            <a:ext uri="{FF2B5EF4-FFF2-40B4-BE49-F238E27FC236}">
              <a16:creationId xmlns:a16="http://schemas.microsoft.com/office/drawing/2014/main" id="{00000000-0008-0000-0000-000074000000}"/>
            </a:ext>
          </a:extLst>
        </xdr:cNvPr>
        <xdr:cNvSpPr>
          <a:spLocks noChangeShapeType="1"/>
        </xdr:cNvSpPr>
      </xdr:nvSpPr>
      <xdr:spPr bwMode="auto">
        <a:xfrm>
          <a:off x="26422350" y="15716250"/>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89</xdr:row>
      <xdr:rowOff>142875</xdr:rowOff>
    </xdr:from>
    <xdr:to>
      <xdr:col>56</xdr:col>
      <xdr:colOff>0</xdr:colOff>
      <xdr:row>89</xdr:row>
      <xdr:rowOff>142875</xdr:rowOff>
    </xdr:to>
    <xdr:sp macro="" textlink="">
      <xdr:nvSpPr>
        <xdr:cNvPr id="117" name="Line 47">
          <a:extLst>
            <a:ext uri="{FF2B5EF4-FFF2-40B4-BE49-F238E27FC236}">
              <a16:creationId xmlns:a16="http://schemas.microsoft.com/office/drawing/2014/main" id="{00000000-0008-0000-0000-000075000000}"/>
            </a:ext>
          </a:extLst>
        </xdr:cNvPr>
        <xdr:cNvSpPr>
          <a:spLocks noChangeShapeType="1"/>
        </xdr:cNvSpPr>
      </xdr:nvSpPr>
      <xdr:spPr bwMode="auto">
        <a:xfrm>
          <a:off x="26422350" y="14516100"/>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56</xdr:col>
      <xdr:colOff>0</xdr:colOff>
      <xdr:row>94</xdr:row>
      <xdr:rowOff>9525</xdr:rowOff>
    </xdr:from>
    <xdr:to>
      <xdr:col>56</xdr:col>
      <xdr:colOff>0</xdr:colOff>
      <xdr:row>94</xdr:row>
      <xdr:rowOff>9525</xdr:rowOff>
    </xdr:to>
    <xdr:sp macro="" textlink="">
      <xdr:nvSpPr>
        <xdr:cNvPr id="118" name="Line 48">
          <a:extLst>
            <a:ext uri="{FF2B5EF4-FFF2-40B4-BE49-F238E27FC236}">
              <a16:creationId xmlns:a16="http://schemas.microsoft.com/office/drawing/2014/main" id="{00000000-0008-0000-0000-000076000000}"/>
            </a:ext>
          </a:extLst>
        </xdr:cNvPr>
        <xdr:cNvSpPr>
          <a:spLocks noChangeShapeType="1"/>
        </xdr:cNvSpPr>
      </xdr:nvSpPr>
      <xdr:spPr bwMode="auto">
        <a:xfrm>
          <a:off x="26422350" y="15335250"/>
          <a:ext cx="0" cy="0"/>
        </a:xfrm>
        <a:prstGeom prst="line">
          <a:avLst/>
        </a:prstGeom>
        <a:noFill/>
        <a:ln w="127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C1:BE238"/>
  <sheetViews>
    <sheetView tabSelected="1" topLeftCell="A133" zoomScale="130" zoomScaleNormal="130" workbookViewId="0">
      <selection activeCell="AE184" sqref="AE184"/>
    </sheetView>
  </sheetViews>
  <sheetFormatPr defaultColWidth="11.42578125" defaultRowHeight="10.15"/>
  <cols>
    <col min="1" max="1" width="12.85546875" style="40" customWidth="1"/>
    <col min="2" max="2" width="1.7109375" style="40" customWidth="1"/>
    <col min="3" max="3" width="3.28515625" style="40" customWidth="1"/>
    <col min="4" max="11" width="3" style="40" customWidth="1"/>
    <col min="12" max="13" width="3.7109375" style="40" customWidth="1"/>
    <col min="14" max="14" width="3.42578125" style="40" customWidth="1"/>
    <col min="15" max="16" width="3.5703125" style="40" customWidth="1"/>
    <col min="17" max="19" width="3.28515625" style="40" customWidth="1"/>
    <col min="20" max="20" width="2.85546875" style="40" bestFit="1" customWidth="1"/>
    <col min="21" max="21" width="4.85546875" style="40" customWidth="1"/>
    <col min="22" max="32" width="3.28515625" style="40" customWidth="1"/>
    <col min="33" max="33" width="3.7109375" style="40" customWidth="1"/>
    <col min="34" max="34" width="3.28515625" style="40" customWidth="1"/>
    <col min="35" max="37" width="1.5703125" style="40" customWidth="1"/>
    <col min="38" max="38" width="10.85546875" style="40" hidden="1" customWidth="1"/>
    <col min="39" max="39" width="15.7109375" style="40" hidden="1" customWidth="1"/>
    <col min="40" max="40" width="13.7109375" style="40" hidden="1" customWidth="1"/>
    <col min="41" max="41" width="11.42578125" style="40" hidden="1" customWidth="1"/>
    <col min="42" max="42" width="14" style="40" hidden="1" customWidth="1"/>
    <col min="43" max="43" width="17.5703125" style="40" hidden="1" customWidth="1"/>
    <col min="44" max="44" width="16.7109375" style="40" hidden="1" customWidth="1"/>
    <col min="45" max="45" width="17" style="40" hidden="1" customWidth="1"/>
    <col min="46" max="46" width="17.5703125" style="40" hidden="1" customWidth="1"/>
    <col min="47" max="47" width="17" style="40" hidden="1" customWidth="1"/>
    <col min="48" max="48" width="11.7109375" style="40" hidden="1" customWidth="1"/>
    <col min="49" max="49" width="9" style="40" hidden="1" customWidth="1"/>
    <col min="50" max="50" width="11.42578125" style="40" hidden="1" customWidth="1"/>
    <col min="51" max="51" width="34.5703125" style="40" hidden="1" customWidth="1"/>
    <col min="52" max="55" width="11.42578125" style="40" hidden="1" customWidth="1"/>
    <col min="56" max="56" width="11.42578125" style="40" customWidth="1"/>
    <col min="57" max="79" width="11.5703125" style="40" customWidth="1"/>
    <col min="80" max="201" width="11.42578125" style="40"/>
    <col min="202" max="202" width="12.85546875" style="40" customWidth="1"/>
    <col min="203" max="203" width="1.7109375" style="40" customWidth="1"/>
    <col min="204" max="204" width="3.28515625" style="40" customWidth="1"/>
    <col min="205" max="212" width="3" style="40" customWidth="1"/>
    <col min="213" max="214" width="3.7109375" style="40" customWidth="1"/>
    <col min="215" max="215" width="3.42578125" style="40" customWidth="1"/>
    <col min="216" max="217" width="3.5703125" style="40" customWidth="1"/>
    <col min="218" max="220" width="3.28515625" style="40" customWidth="1"/>
    <col min="221" max="222" width="3.140625" style="40" customWidth="1"/>
    <col min="223" max="235" width="3.28515625" style="40" customWidth="1"/>
    <col min="236" max="238" width="1.5703125" style="40" customWidth="1"/>
    <col min="239" max="239" width="10.85546875" style="40" customWidth="1"/>
    <col min="240" max="240" width="23.140625" style="40" bestFit="1" customWidth="1"/>
    <col min="241" max="241" width="31.7109375" style="40" bestFit="1" customWidth="1"/>
    <col min="242" max="245" width="11.42578125" style="40"/>
    <col min="246" max="246" width="11.7109375" style="40" customWidth="1"/>
    <col min="247" max="247" width="32.28515625" style="40" customWidth="1"/>
    <col min="248" max="248" width="17.42578125" style="40" bestFit="1" customWidth="1"/>
    <col min="249" max="249" width="26" style="40" bestFit="1" customWidth="1"/>
    <col min="250" max="250" width="9" style="40" bestFit="1" customWidth="1"/>
    <col min="251" max="251" width="11.42578125" style="40"/>
    <col min="252" max="252" width="34.5703125" style="40" bestFit="1" customWidth="1"/>
    <col min="253" max="255" width="11.42578125" style="40"/>
    <col min="256" max="257" width="2.7109375" style="40" customWidth="1"/>
    <col min="258" max="264" width="13.7109375" style="40" customWidth="1"/>
    <col min="265" max="266" width="1.85546875" style="40" customWidth="1"/>
    <col min="267" max="267" width="11.42578125" style="40"/>
    <col min="268" max="268" width="3.28515625" style="40" customWidth="1"/>
    <col min="269" max="276" width="3.140625" style="40" customWidth="1"/>
    <col min="277" max="277" width="3.5703125" style="40" customWidth="1"/>
    <col min="278" max="279" width="3.42578125" style="40" customWidth="1"/>
    <col min="280" max="281" width="3.5703125" style="40" customWidth="1"/>
    <col min="282" max="284" width="3.28515625" style="40" customWidth="1"/>
    <col min="285" max="286" width="3.140625" style="40" customWidth="1"/>
    <col min="287" max="299" width="3.28515625" style="40" customWidth="1"/>
    <col min="300" max="457" width="11.42578125" style="40"/>
    <col min="458" max="458" width="12.85546875" style="40" customWidth="1"/>
    <col min="459" max="459" width="1.7109375" style="40" customWidth="1"/>
    <col min="460" max="460" width="3.28515625" style="40" customWidth="1"/>
    <col min="461" max="468" width="3" style="40" customWidth="1"/>
    <col min="469" max="470" width="3.7109375" style="40" customWidth="1"/>
    <col min="471" max="471" width="3.42578125" style="40" customWidth="1"/>
    <col min="472" max="473" width="3.5703125" style="40" customWidth="1"/>
    <col min="474" max="476" width="3.28515625" style="40" customWidth="1"/>
    <col min="477" max="478" width="3.140625" style="40" customWidth="1"/>
    <col min="479" max="491" width="3.28515625" style="40" customWidth="1"/>
    <col min="492" max="494" width="1.5703125" style="40" customWidth="1"/>
    <col min="495" max="495" width="10.85546875" style="40" customWidth="1"/>
    <col min="496" max="496" width="23.140625" style="40" bestFit="1" customWidth="1"/>
    <col min="497" max="497" width="31.7109375" style="40" bestFit="1" customWidth="1"/>
    <col min="498" max="501" width="11.42578125" style="40"/>
    <col min="502" max="502" width="11.7109375" style="40" customWidth="1"/>
    <col min="503" max="503" width="32.28515625" style="40" customWidth="1"/>
    <col min="504" max="504" width="17.42578125" style="40" bestFit="1" customWidth="1"/>
    <col min="505" max="505" width="26" style="40" bestFit="1" customWidth="1"/>
    <col min="506" max="506" width="9" style="40" bestFit="1" customWidth="1"/>
    <col min="507" max="507" width="11.42578125" style="40"/>
    <col min="508" max="508" width="34.5703125" style="40" bestFit="1" customWidth="1"/>
    <col min="509" max="511" width="11.42578125" style="40"/>
    <col min="512" max="513" width="2.7109375" style="40" customWidth="1"/>
    <col min="514" max="520" width="13.7109375" style="40" customWidth="1"/>
    <col min="521" max="522" width="1.85546875" style="40" customWidth="1"/>
    <col min="523" max="523" width="11.42578125" style="40"/>
    <col min="524" max="524" width="3.28515625" style="40" customWidth="1"/>
    <col min="525" max="532" width="3.140625" style="40" customWidth="1"/>
    <col min="533" max="533" width="3.5703125" style="40" customWidth="1"/>
    <col min="534" max="535" width="3.42578125" style="40" customWidth="1"/>
    <col min="536" max="537" width="3.5703125" style="40" customWidth="1"/>
    <col min="538" max="540" width="3.28515625" style="40" customWidth="1"/>
    <col min="541" max="542" width="3.140625" style="40" customWidth="1"/>
    <col min="543" max="555" width="3.28515625" style="40" customWidth="1"/>
    <col min="556" max="713" width="11.42578125" style="40"/>
    <col min="714" max="714" width="12.85546875" style="40" customWidth="1"/>
    <col min="715" max="715" width="1.7109375" style="40" customWidth="1"/>
    <col min="716" max="716" width="3.28515625" style="40" customWidth="1"/>
    <col min="717" max="724" width="3" style="40" customWidth="1"/>
    <col min="725" max="726" width="3.7109375" style="40" customWidth="1"/>
    <col min="727" max="727" width="3.42578125" style="40" customWidth="1"/>
    <col min="728" max="729" width="3.5703125" style="40" customWidth="1"/>
    <col min="730" max="732" width="3.28515625" style="40" customWidth="1"/>
    <col min="733" max="734" width="3.140625" style="40" customWidth="1"/>
    <col min="735" max="747" width="3.28515625" style="40" customWidth="1"/>
    <col min="748" max="750" width="1.5703125" style="40" customWidth="1"/>
    <col min="751" max="751" width="10.85546875" style="40" customWidth="1"/>
    <col min="752" max="752" width="23.140625" style="40" bestFit="1" customWidth="1"/>
    <col min="753" max="753" width="31.7109375" style="40" bestFit="1" customWidth="1"/>
    <col min="754" max="757" width="11.42578125" style="40"/>
    <col min="758" max="758" width="11.7109375" style="40" customWidth="1"/>
    <col min="759" max="759" width="32.28515625" style="40" customWidth="1"/>
    <col min="760" max="760" width="17.42578125" style="40" bestFit="1" customWidth="1"/>
    <col min="761" max="761" width="26" style="40" bestFit="1" customWidth="1"/>
    <col min="762" max="762" width="9" style="40" bestFit="1" customWidth="1"/>
    <col min="763" max="763" width="11.42578125" style="40"/>
    <col min="764" max="764" width="34.5703125" style="40" bestFit="1" customWidth="1"/>
    <col min="765" max="767" width="11.42578125" style="40"/>
    <col min="768" max="769" width="2.7109375" style="40" customWidth="1"/>
    <col min="770" max="776" width="13.7109375" style="40" customWidth="1"/>
    <col min="777" max="778" width="1.85546875" style="40" customWidth="1"/>
    <col min="779" max="779" width="11.42578125" style="40"/>
    <col min="780" max="780" width="3.28515625" style="40" customWidth="1"/>
    <col min="781" max="788" width="3.140625" style="40" customWidth="1"/>
    <col min="789" max="789" width="3.5703125" style="40" customWidth="1"/>
    <col min="790" max="791" width="3.42578125" style="40" customWidth="1"/>
    <col min="792" max="793" width="3.5703125" style="40" customWidth="1"/>
    <col min="794" max="796" width="3.28515625" style="40" customWidth="1"/>
    <col min="797" max="798" width="3.140625" style="40" customWidth="1"/>
    <col min="799" max="811" width="3.28515625" style="40" customWidth="1"/>
    <col min="812" max="969" width="11.42578125" style="40"/>
    <col min="970" max="970" width="12.85546875" style="40" customWidth="1"/>
    <col min="971" max="971" width="1.7109375" style="40" customWidth="1"/>
    <col min="972" max="972" width="3.28515625" style="40" customWidth="1"/>
    <col min="973" max="980" width="3" style="40" customWidth="1"/>
    <col min="981" max="982" width="3.7109375" style="40" customWidth="1"/>
    <col min="983" max="983" width="3.42578125" style="40" customWidth="1"/>
    <col min="984" max="985" width="3.5703125" style="40" customWidth="1"/>
    <col min="986" max="988" width="3.28515625" style="40" customWidth="1"/>
    <col min="989" max="990" width="3.140625" style="40" customWidth="1"/>
    <col min="991" max="1003" width="3.28515625" style="40" customWidth="1"/>
    <col min="1004" max="1006" width="1.5703125" style="40" customWidth="1"/>
    <col min="1007" max="1007" width="10.85546875" style="40" customWidth="1"/>
    <col min="1008" max="1008" width="23.140625" style="40" bestFit="1" customWidth="1"/>
    <col min="1009" max="1009" width="31.7109375" style="40" bestFit="1" customWidth="1"/>
    <col min="1010" max="1013" width="11.42578125" style="40"/>
    <col min="1014" max="1014" width="11.7109375" style="40" customWidth="1"/>
    <col min="1015" max="1015" width="32.28515625" style="40" customWidth="1"/>
    <col min="1016" max="1016" width="17.42578125" style="40" bestFit="1" customWidth="1"/>
    <col min="1017" max="1017" width="26" style="40" bestFit="1" customWidth="1"/>
    <col min="1018" max="1018" width="9" style="40" bestFit="1" customWidth="1"/>
    <col min="1019" max="1019" width="11.42578125" style="40"/>
    <col min="1020" max="1020" width="34.5703125" style="40" bestFit="1" customWidth="1"/>
    <col min="1021" max="1023" width="11.42578125" style="40"/>
    <col min="1024" max="1025" width="2.7109375" style="40" customWidth="1"/>
    <col min="1026" max="1032" width="13.7109375" style="40" customWidth="1"/>
    <col min="1033" max="1034" width="1.85546875" style="40" customWidth="1"/>
    <col min="1035" max="1035" width="11.42578125" style="40"/>
    <col min="1036" max="1036" width="3.28515625" style="40" customWidth="1"/>
    <col min="1037" max="1044" width="3.140625" style="40" customWidth="1"/>
    <col min="1045" max="1045" width="3.5703125" style="40" customWidth="1"/>
    <col min="1046" max="1047" width="3.42578125" style="40" customWidth="1"/>
    <col min="1048" max="1049" width="3.5703125" style="40" customWidth="1"/>
    <col min="1050" max="1052" width="3.28515625" style="40" customWidth="1"/>
    <col min="1053" max="1054" width="3.140625" style="40" customWidth="1"/>
    <col min="1055" max="1067" width="3.28515625" style="40" customWidth="1"/>
    <col min="1068" max="1225" width="11.42578125" style="40"/>
    <col min="1226" max="1226" width="12.85546875" style="40" customWidth="1"/>
    <col min="1227" max="1227" width="1.7109375" style="40" customWidth="1"/>
    <col min="1228" max="1228" width="3.28515625" style="40" customWidth="1"/>
    <col min="1229" max="1236" width="3" style="40" customWidth="1"/>
    <col min="1237" max="1238" width="3.7109375" style="40" customWidth="1"/>
    <col min="1239" max="1239" width="3.42578125" style="40" customWidth="1"/>
    <col min="1240" max="1241" width="3.5703125" style="40" customWidth="1"/>
    <col min="1242" max="1244" width="3.28515625" style="40" customWidth="1"/>
    <col min="1245" max="1246" width="3.140625" style="40" customWidth="1"/>
    <col min="1247" max="1259" width="3.28515625" style="40" customWidth="1"/>
    <col min="1260" max="1262" width="1.5703125" style="40" customWidth="1"/>
    <col min="1263" max="1263" width="10.85546875" style="40" customWidth="1"/>
    <col min="1264" max="1264" width="23.140625" style="40" bestFit="1" customWidth="1"/>
    <col min="1265" max="1265" width="31.7109375" style="40" bestFit="1" customWidth="1"/>
    <col min="1266" max="1269" width="11.42578125" style="40"/>
    <col min="1270" max="1270" width="11.7109375" style="40" customWidth="1"/>
    <col min="1271" max="1271" width="32.28515625" style="40" customWidth="1"/>
    <col min="1272" max="1272" width="17.42578125" style="40" bestFit="1" customWidth="1"/>
    <col min="1273" max="1273" width="26" style="40" bestFit="1" customWidth="1"/>
    <col min="1274" max="1274" width="9" style="40" bestFit="1" customWidth="1"/>
    <col min="1275" max="1275" width="11.42578125" style="40"/>
    <col min="1276" max="1276" width="34.5703125" style="40" bestFit="1" customWidth="1"/>
    <col min="1277" max="1279" width="11.42578125" style="40"/>
    <col min="1280" max="1281" width="2.7109375" style="40" customWidth="1"/>
    <col min="1282" max="1288" width="13.7109375" style="40" customWidth="1"/>
    <col min="1289" max="1290" width="1.85546875" style="40" customWidth="1"/>
    <col min="1291" max="1291" width="11.42578125" style="40"/>
    <col min="1292" max="1292" width="3.28515625" style="40" customWidth="1"/>
    <col min="1293" max="1300" width="3.140625" style="40" customWidth="1"/>
    <col min="1301" max="1301" width="3.5703125" style="40" customWidth="1"/>
    <col min="1302" max="1303" width="3.42578125" style="40" customWidth="1"/>
    <col min="1304" max="1305" width="3.5703125" style="40" customWidth="1"/>
    <col min="1306" max="1308" width="3.28515625" style="40" customWidth="1"/>
    <col min="1309" max="1310" width="3.140625" style="40" customWidth="1"/>
    <col min="1311" max="1323" width="3.28515625" style="40" customWidth="1"/>
    <col min="1324" max="1481" width="11.42578125" style="40"/>
    <col min="1482" max="1482" width="12.85546875" style="40" customWidth="1"/>
    <col min="1483" max="1483" width="1.7109375" style="40" customWidth="1"/>
    <col min="1484" max="1484" width="3.28515625" style="40" customWidth="1"/>
    <col min="1485" max="1492" width="3" style="40" customWidth="1"/>
    <col min="1493" max="1494" width="3.7109375" style="40" customWidth="1"/>
    <col min="1495" max="1495" width="3.42578125" style="40" customWidth="1"/>
    <col min="1496" max="1497" width="3.5703125" style="40" customWidth="1"/>
    <col min="1498" max="1500" width="3.28515625" style="40" customWidth="1"/>
    <col min="1501" max="1502" width="3.140625" style="40" customWidth="1"/>
    <col min="1503" max="1515" width="3.28515625" style="40" customWidth="1"/>
    <col min="1516" max="1518" width="1.5703125" style="40" customWidth="1"/>
    <col min="1519" max="1519" width="10.85546875" style="40" customWidth="1"/>
    <col min="1520" max="1520" width="23.140625" style="40" bestFit="1" customWidth="1"/>
    <col min="1521" max="1521" width="31.7109375" style="40" bestFit="1" customWidth="1"/>
    <col min="1522" max="1525" width="11.42578125" style="40"/>
    <col min="1526" max="1526" width="11.7109375" style="40" customWidth="1"/>
    <col min="1527" max="1527" width="32.28515625" style="40" customWidth="1"/>
    <col min="1528" max="1528" width="17.42578125" style="40" bestFit="1" customWidth="1"/>
    <col min="1529" max="1529" width="26" style="40" bestFit="1" customWidth="1"/>
    <col min="1530" max="1530" width="9" style="40" bestFit="1" customWidth="1"/>
    <col min="1531" max="1531" width="11.42578125" style="40"/>
    <col min="1532" max="1532" width="34.5703125" style="40" bestFit="1" customWidth="1"/>
    <col min="1533" max="1535" width="11.42578125" style="40"/>
    <col min="1536" max="1537" width="2.7109375" style="40" customWidth="1"/>
    <col min="1538" max="1544" width="13.7109375" style="40" customWidth="1"/>
    <col min="1545" max="1546" width="1.85546875" style="40" customWidth="1"/>
    <col min="1547" max="1547" width="11.42578125" style="40"/>
    <col min="1548" max="1548" width="3.28515625" style="40" customWidth="1"/>
    <col min="1549" max="1556" width="3.140625" style="40" customWidth="1"/>
    <col min="1557" max="1557" width="3.5703125" style="40" customWidth="1"/>
    <col min="1558" max="1559" width="3.42578125" style="40" customWidth="1"/>
    <col min="1560" max="1561" width="3.5703125" style="40" customWidth="1"/>
    <col min="1562" max="1564" width="3.28515625" style="40" customWidth="1"/>
    <col min="1565" max="1566" width="3.140625" style="40" customWidth="1"/>
    <col min="1567" max="1579" width="3.28515625" style="40" customWidth="1"/>
    <col min="1580" max="1737" width="11.42578125" style="40"/>
    <col min="1738" max="1738" width="12.85546875" style="40" customWidth="1"/>
    <col min="1739" max="1739" width="1.7109375" style="40" customWidth="1"/>
    <col min="1740" max="1740" width="3.28515625" style="40" customWidth="1"/>
    <col min="1741" max="1748" width="3" style="40" customWidth="1"/>
    <col min="1749" max="1750" width="3.7109375" style="40" customWidth="1"/>
    <col min="1751" max="1751" width="3.42578125" style="40" customWidth="1"/>
    <col min="1752" max="1753" width="3.5703125" style="40" customWidth="1"/>
    <col min="1754" max="1756" width="3.28515625" style="40" customWidth="1"/>
    <col min="1757" max="1758" width="3.140625" style="40" customWidth="1"/>
    <col min="1759" max="1771" width="3.28515625" style="40" customWidth="1"/>
    <col min="1772" max="1774" width="1.5703125" style="40" customWidth="1"/>
    <col min="1775" max="1775" width="10.85546875" style="40" customWidth="1"/>
    <col min="1776" max="1776" width="23.140625" style="40" bestFit="1" customWidth="1"/>
    <col min="1777" max="1777" width="31.7109375" style="40" bestFit="1" customWidth="1"/>
    <col min="1778" max="1781" width="11.42578125" style="40"/>
    <col min="1782" max="1782" width="11.7109375" style="40" customWidth="1"/>
    <col min="1783" max="1783" width="32.28515625" style="40" customWidth="1"/>
    <col min="1784" max="1784" width="17.42578125" style="40" bestFit="1" customWidth="1"/>
    <col min="1785" max="1785" width="26" style="40" bestFit="1" customWidth="1"/>
    <col min="1786" max="1786" width="9" style="40" bestFit="1" customWidth="1"/>
    <col min="1787" max="1787" width="11.42578125" style="40"/>
    <col min="1788" max="1788" width="34.5703125" style="40" bestFit="1" customWidth="1"/>
    <col min="1789" max="1791" width="11.42578125" style="40"/>
    <col min="1792" max="1793" width="2.7109375" style="40" customWidth="1"/>
    <col min="1794" max="1800" width="13.7109375" style="40" customWidth="1"/>
    <col min="1801" max="1802" width="1.85546875" style="40" customWidth="1"/>
    <col min="1803" max="1803" width="11.42578125" style="40"/>
    <col min="1804" max="1804" width="3.28515625" style="40" customWidth="1"/>
    <col min="1805" max="1812" width="3.140625" style="40" customWidth="1"/>
    <col min="1813" max="1813" width="3.5703125" style="40" customWidth="1"/>
    <col min="1814" max="1815" width="3.42578125" style="40" customWidth="1"/>
    <col min="1816" max="1817" width="3.5703125" style="40" customWidth="1"/>
    <col min="1818" max="1820" width="3.28515625" style="40" customWidth="1"/>
    <col min="1821" max="1822" width="3.140625" style="40" customWidth="1"/>
    <col min="1823" max="1835" width="3.28515625" style="40" customWidth="1"/>
    <col min="1836" max="1993" width="11.42578125" style="40"/>
    <col min="1994" max="1994" width="12.85546875" style="40" customWidth="1"/>
    <col min="1995" max="1995" width="1.7109375" style="40" customWidth="1"/>
    <col min="1996" max="1996" width="3.28515625" style="40" customWidth="1"/>
    <col min="1997" max="2004" width="3" style="40" customWidth="1"/>
    <col min="2005" max="2006" width="3.7109375" style="40" customWidth="1"/>
    <col min="2007" max="2007" width="3.42578125" style="40" customWidth="1"/>
    <col min="2008" max="2009" width="3.5703125" style="40" customWidth="1"/>
    <col min="2010" max="2012" width="3.28515625" style="40" customWidth="1"/>
    <col min="2013" max="2014" width="3.140625" style="40" customWidth="1"/>
    <col min="2015" max="2027" width="3.28515625" style="40" customWidth="1"/>
    <col min="2028" max="2030" width="1.5703125" style="40" customWidth="1"/>
    <col min="2031" max="2031" width="10.85546875" style="40" customWidth="1"/>
    <col min="2032" max="2032" width="23.140625" style="40" bestFit="1" customWidth="1"/>
    <col min="2033" max="2033" width="31.7109375" style="40" bestFit="1" customWidth="1"/>
    <col min="2034" max="2037" width="11.42578125" style="40"/>
    <col min="2038" max="2038" width="11.7109375" style="40" customWidth="1"/>
    <col min="2039" max="2039" width="32.28515625" style="40" customWidth="1"/>
    <col min="2040" max="2040" width="17.42578125" style="40" bestFit="1" customWidth="1"/>
    <col min="2041" max="2041" width="26" style="40" bestFit="1" customWidth="1"/>
    <col min="2042" max="2042" width="9" style="40" bestFit="1" customWidth="1"/>
    <col min="2043" max="2043" width="11.42578125" style="40"/>
    <col min="2044" max="2044" width="34.5703125" style="40" bestFit="1" customWidth="1"/>
    <col min="2045" max="2047" width="11.42578125" style="40"/>
    <col min="2048" max="2049" width="2.7109375" style="40" customWidth="1"/>
    <col min="2050" max="2056" width="13.7109375" style="40" customWidth="1"/>
    <col min="2057" max="2058" width="1.85546875" style="40" customWidth="1"/>
    <col min="2059" max="2059" width="11.42578125" style="40"/>
    <col min="2060" max="2060" width="3.28515625" style="40" customWidth="1"/>
    <col min="2061" max="2068" width="3.140625" style="40" customWidth="1"/>
    <col min="2069" max="2069" width="3.5703125" style="40" customWidth="1"/>
    <col min="2070" max="2071" width="3.42578125" style="40" customWidth="1"/>
    <col min="2072" max="2073" width="3.5703125" style="40" customWidth="1"/>
    <col min="2074" max="2076" width="3.28515625" style="40" customWidth="1"/>
    <col min="2077" max="2078" width="3.140625" style="40" customWidth="1"/>
    <col min="2079" max="2091" width="3.28515625" style="40" customWidth="1"/>
    <col min="2092" max="2249" width="11.42578125" style="40"/>
    <col min="2250" max="2250" width="12.85546875" style="40" customWidth="1"/>
    <col min="2251" max="2251" width="1.7109375" style="40" customWidth="1"/>
    <col min="2252" max="2252" width="3.28515625" style="40" customWidth="1"/>
    <col min="2253" max="2260" width="3" style="40" customWidth="1"/>
    <col min="2261" max="2262" width="3.7109375" style="40" customWidth="1"/>
    <col min="2263" max="2263" width="3.42578125" style="40" customWidth="1"/>
    <col min="2264" max="2265" width="3.5703125" style="40" customWidth="1"/>
    <col min="2266" max="2268" width="3.28515625" style="40" customWidth="1"/>
    <col min="2269" max="2270" width="3.140625" style="40" customWidth="1"/>
    <col min="2271" max="2283" width="3.28515625" style="40" customWidth="1"/>
    <col min="2284" max="2286" width="1.5703125" style="40" customWidth="1"/>
    <col min="2287" max="2287" width="10.85546875" style="40" customWidth="1"/>
    <col min="2288" max="2288" width="23.140625" style="40" bestFit="1" customWidth="1"/>
    <col min="2289" max="2289" width="31.7109375" style="40" bestFit="1" customWidth="1"/>
    <col min="2290" max="2293" width="11.42578125" style="40"/>
    <col min="2294" max="2294" width="11.7109375" style="40" customWidth="1"/>
    <col min="2295" max="2295" width="32.28515625" style="40" customWidth="1"/>
    <col min="2296" max="2296" width="17.42578125" style="40" bestFit="1" customWidth="1"/>
    <col min="2297" max="2297" width="26" style="40" bestFit="1" customWidth="1"/>
    <col min="2298" max="2298" width="9" style="40" bestFit="1" customWidth="1"/>
    <col min="2299" max="2299" width="11.42578125" style="40"/>
    <col min="2300" max="2300" width="34.5703125" style="40" bestFit="1" customWidth="1"/>
    <col min="2301" max="2303" width="11.42578125" style="40"/>
    <col min="2304" max="2305" width="2.7109375" style="40" customWidth="1"/>
    <col min="2306" max="2312" width="13.7109375" style="40" customWidth="1"/>
    <col min="2313" max="2314" width="1.85546875" style="40" customWidth="1"/>
    <col min="2315" max="2315" width="11.42578125" style="40"/>
    <col min="2316" max="2316" width="3.28515625" style="40" customWidth="1"/>
    <col min="2317" max="2324" width="3.140625" style="40" customWidth="1"/>
    <col min="2325" max="2325" width="3.5703125" style="40" customWidth="1"/>
    <col min="2326" max="2327" width="3.42578125" style="40" customWidth="1"/>
    <col min="2328" max="2329" width="3.5703125" style="40" customWidth="1"/>
    <col min="2330" max="2332" width="3.28515625" style="40" customWidth="1"/>
    <col min="2333" max="2334" width="3.140625" style="40" customWidth="1"/>
    <col min="2335" max="2347" width="3.28515625" style="40" customWidth="1"/>
    <col min="2348" max="2505" width="11.42578125" style="40"/>
    <col min="2506" max="2506" width="12.85546875" style="40" customWidth="1"/>
    <col min="2507" max="2507" width="1.7109375" style="40" customWidth="1"/>
    <col min="2508" max="2508" width="3.28515625" style="40" customWidth="1"/>
    <col min="2509" max="2516" width="3" style="40" customWidth="1"/>
    <col min="2517" max="2518" width="3.7109375" style="40" customWidth="1"/>
    <col min="2519" max="2519" width="3.42578125" style="40" customWidth="1"/>
    <col min="2520" max="2521" width="3.5703125" style="40" customWidth="1"/>
    <col min="2522" max="2524" width="3.28515625" style="40" customWidth="1"/>
    <col min="2525" max="2526" width="3.140625" style="40" customWidth="1"/>
    <col min="2527" max="2539" width="3.28515625" style="40" customWidth="1"/>
    <col min="2540" max="2542" width="1.5703125" style="40" customWidth="1"/>
    <col min="2543" max="2543" width="10.85546875" style="40" customWidth="1"/>
    <col min="2544" max="2544" width="23.140625" style="40" bestFit="1" customWidth="1"/>
    <col min="2545" max="2545" width="31.7109375" style="40" bestFit="1" customWidth="1"/>
    <col min="2546" max="2549" width="11.42578125" style="40"/>
    <col min="2550" max="2550" width="11.7109375" style="40" customWidth="1"/>
    <col min="2551" max="2551" width="32.28515625" style="40" customWidth="1"/>
    <col min="2552" max="2552" width="17.42578125" style="40" bestFit="1" customWidth="1"/>
    <col min="2553" max="2553" width="26" style="40" bestFit="1" customWidth="1"/>
    <col min="2554" max="2554" width="9" style="40" bestFit="1" customWidth="1"/>
    <col min="2555" max="2555" width="11.42578125" style="40"/>
    <col min="2556" max="2556" width="34.5703125" style="40" bestFit="1" customWidth="1"/>
    <col min="2557" max="2559" width="11.42578125" style="40"/>
    <col min="2560" max="2561" width="2.7109375" style="40" customWidth="1"/>
    <col min="2562" max="2568" width="13.7109375" style="40" customWidth="1"/>
    <col min="2569" max="2570" width="1.85546875" style="40" customWidth="1"/>
    <col min="2571" max="2571" width="11.42578125" style="40"/>
    <col min="2572" max="2572" width="3.28515625" style="40" customWidth="1"/>
    <col min="2573" max="2580" width="3.140625" style="40" customWidth="1"/>
    <col min="2581" max="2581" width="3.5703125" style="40" customWidth="1"/>
    <col min="2582" max="2583" width="3.42578125" style="40" customWidth="1"/>
    <col min="2584" max="2585" width="3.5703125" style="40" customWidth="1"/>
    <col min="2586" max="2588" width="3.28515625" style="40" customWidth="1"/>
    <col min="2589" max="2590" width="3.140625" style="40" customWidth="1"/>
    <col min="2591" max="2603" width="3.28515625" style="40" customWidth="1"/>
    <col min="2604" max="2761" width="11.42578125" style="40"/>
    <col min="2762" max="2762" width="12.85546875" style="40" customWidth="1"/>
    <col min="2763" max="2763" width="1.7109375" style="40" customWidth="1"/>
    <col min="2764" max="2764" width="3.28515625" style="40" customWidth="1"/>
    <col min="2765" max="2772" width="3" style="40" customWidth="1"/>
    <col min="2773" max="2774" width="3.7109375" style="40" customWidth="1"/>
    <col min="2775" max="2775" width="3.42578125" style="40" customWidth="1"/>
    <col min="2776" max="2777" width="3.5703125" style="40" customWidth="1"/>
    <col min="2778" max="2780" width="3.28515625" style="40" customWidth="1"/>
    <col min="2781" max="2782" width="3.140625" style="40" customWidth="1"/>
    <col min="2783" max="2795" width="3.28515625" style="40" customWidth="1"/>
    <col min="2796" max="2798" width="1.5703125" style="40" customWidth="1"/>
    <col min="2799" max="2799" width="10.85546875" style="40" customWidth="1"/>
    <col min="2800" max="2800" width="23.140625" style="40" bestFit="1" customWidth="1"/>
    <col min="2801" max="2801" width="31.7109375" style="40" bestFit="1" customWidth="1"/>
    <col min="2802" max="2805" width="11.42578125" style="40"/>
    <col min="2806" max="2806" width="11.7109375" style="40" customWidth="1"/>
    <col min="2807" max="2807" width="32.28515625" style="40" customWidth="1"/>
    <col min="2808" max="2808" width="17.42578125" style="40" bestFit="1" customWidth="1"/>
    <col min="2809" max="2809" width="26" style="40" bestFit="1" customWidth="1"/>
    <col min="2810" max="2810" width="9" style="40" bestFit="1" customWidth="1"/>
    <col min="2811" max="2811" width="11.42578125" style="40"/>
    <col min="2812" max="2812" width="34.5703125" style="40" bestFit="1" customWidth="1"/>
    <col min="2813" max="2815" width="11.42578125" style="40"/>
    <col min="2816" max="2817" width="2.7109375" style="40" customWidth="1"/>
    <col min="2818" max="2824" width="13.7109375" style="40" customWidth="1"/>
    <col min="2825" max="2826" width="1.85546875" style="40" customWidth="1"/>
    <col min="2827" max="2827" width="11.42578125" style="40"/>
    <col min="2828" max="2828" width="3.28515625" style="40" customWidth="1"/>
    <col min="2829" max="2836" width="3.140625" style="40" customWidth="1"/>
    <col min="2837" max="2837" width="3.5703125" style="40" customWidth="1"/>
    <col min="2838" max="2839" width="3.42578125" style="40" customWidth="1"/>
    <col min="2840" max="2841" width="3.5703125" style="40" customWidth="1"/>
    <col min="2842" max="2844" width="3.28515625" style="40" customWidth="1"/>
    <col min="2845" max="2846" width="3.140625" style="40" customWidth="1"/>
    <col min="2847" max="2859" width="3.28515625" style="40" customWidth="1"/>
    <col min="2860" max="3017" width="11.42578125" style="40"/>
    <col min="3018" max="3018" width="12.85546875" style="40" customWidth="1"/>
    <col min="3019" max="3019" width="1.7109375" style="40" customWidth="1"/>
    <col min="3020" max="3020" width="3.28515625" style="40" customWidth="1"/>
    <col min="3021" max="3028" width="3" style="40" customWidth="1"/>
    <col min="3029" max="3030" width="3.7109375" style="40" customWidth="1"/>
    <col min="3031" max="3031" width="3.42578125" style="40" customWidth="1"/>
    <col min="3032" max="3033" width="3.5703125" style="40" customWidth="1"/>
    <col min="3034" max="3036" width="3.28515625" style="40" customWidth="1"/>
    <col min="3037" max="3038" width="3.140625" style="40" customWidth="1"/>
    <col min="3039" max="3051" width="3.28515625" style="40" customWidth="1"/>
    <col min="3052" max="3054" width="1.5703125" style="40" customWidth="1"/>
    <col min="3055" max="3055" width="10.85546875" style="40" customWidth="1"/>
    <col min="3056" max="3056" width="23.140625" style="40" bestFit="1" customWidth="1"/>
    <col min="3057" max="3057" width="31.7109375" style="40" bestFit="1" customWidth="1"/>
    <col min="3058" max="3061" width="11.42578125" style="40"/>
    <col min="3062" max="3062" width="11.7109375" style="40" customWidth="1"/>
    <col min="3063" max="3063" width="32.28515625" style="40" customWidth="1"/>
    <col min="3064" max="3064" width="17.42578125" style="40" bestFit="1" customWidth="1"/>
    <col min="3065" max="3065" width="26" style="40" bestFit="1" customWidth="1"/>
    <col min="3066" max="3066" width="9" style="40" bestFit="1" customWidth="1"/>
    <col min="3067" max="3067" width="11.42578125" style="40"/>
    <col min="3068" max="3068" width="34.5703125" style="40" bestFit="1" customWidth="1"/>
    <col min="3069" max="3071" width="11.42578125" style="40"/>
    <col min="3072" max="3073" width="2.7109375" style="40" customWidth="1"/>
    <col min="3074" max="3080" width="13.7109375" style="40" customWidth="1"/>
    <col min="3081" max="3082" width="1.85546875" style="40" customWidth="1"/>
    <col min="3083" max="3083" width="11.42578125" style="40"/>
    <col min="3084" max="3084" width="3.28515625" style="40" customWidth="1"/>
    <col min="3085" max="3092" width="3.140625" style="40" customWidth="1"/>
    <col min="3093" max="3093" width="3.5703125" style="40" customWidth="1"/>
    <col min="3094" max="3095" width="3.42578125" style="40" customWidth="1"/>
    <col min="3096" max="3097" width="3.5703125" style="40" customWidth="1"/>
    <col min="3098" max="3100" width="3.28515625" style="40" customWidth="1"/>
    <col min="3101" max="3102" width="3.140625" style="40" customWidth="1"/>
    <col min="3103" max="3115" width="3.28515625" style="40" customWidth="1"/>
    <col min="3116" max="3273" width="11.42578125" style="40"/>
    <col min="3274" max="3274" width="12.85546875" style="40" customWidth="1"/>
    <col min="3275" max="3275" width="1.7109375" style="40" customWidth="1"/>
    <col min="3276" max="3276" width="3.28515625" style="40" customWidth="1"/>
    <col min="3277" max="3284" width="3" style="40" customWidth="1"/>
    <col min="3285" max="3286" width="3.7109375" style="40" customWidth="1"/>
    <col min="3287" max="3287" width="3.42578125" style="40" customWidth="1"/>
    <col min="3288" max="3289" width="3.5703125" style="40" customWidth="1"/>
    <col min="3290" max="3292" width="3.28515625" style="40" customWidth="1"/>
    <col min="3293" max="3294" width="3.140625" style="40" customWidth="1"/>
    <col min="3295" max="3307" width="3.28515625" style="40" customWidth="1"/>
    <col min="3308" max="3310" width="1.5703125" style="40" customWidth="1"/>
    <col min="3311" max="3311" width="10.85546875" style="40" customWidth="1"/>
    <col min="3312" max="3312" width="23.140625" style="40" bestFit="1" customWidth="1"/>
    <col min="3313" max="3313" width="31.7109375" style="40" bestFit="1" customWidth="1"/>
    <col min="3314" max="3317" width="11.42578125" style="40"/>
    <col min="3318" max="3318" width="11.7109375" style="40" customWidth="1"/>
    <col min="3319" max="3319" width="32.28515625" style="40" customWidth="1"/>
    <col min="3320" max="3320" width="17.42578125" style="40" bestFit="1" customWidth="1"/>
    <col min="3321" max="3321" width="26" style="40" bestFit="1" customWidth="1"/>
    <col min="3322" max="3322" width="9" style="40" bestFit="1" customWidth="1"/>
    <col min="3323" max="3323" width="11.42578125" style="40"/>
    <col min="3324" max="3324" width="34.5703125" style="40" bestFit="1" customWidth="1"/>
    <col min="3325" max="3327" width="11.42578125" style="40"/>
    <col min="3328" max="3329" width="2.7109375" style="40" customWidth="1"/>
    <col min="3330" max="3336" width="13.7109375" style="40" customWidth="1"/>
    <col min="3337" max="3338" width="1.85546875" style="40" customWidth="1"/>
    <col min="3339" max="3339" width="11.42578125" style="40"/>
    <col min="3340" max="3340" width="3.28515625" style="40" customWidth="1"/>
    <col min="3341" max="3348" width="3.140625" style="40" customWidth="1"/>
    <col min="3349" max="3349" width="3.5703125" style="40" customWidth="1"/>
    <col min="3350" max="3351" width="3.42578125" style="40" customWidth="1"/>
    <col min="3352" max="3353" width="3.5703125" style="40" customWidth="1"/>
    <col min="3354" max="3356" width="3.28515625" style="40" customWidth="1"/>
    <col min="3357" max="3358" width="3.140625" style="40" customWidth="1"/>
    <col min="3359" max="3371" width="3.28515625" style="40" customWidth="1"/>
    <col min="3372" max="3529" width="11.42578125" style="40"/>
    <col min="3530" max="3530" width="12.85546875" style="40" customWidth="1"/>
    <col min="3531" max="3531" width="1.7109375" style="40" customWidth="1"/>
    <col min="3532" max="3532" width="3.28515625" style="40" customWidth="1"/>
    <col min="3533" max="3540" width="3" style="40" customWidth="1"/>
    <col min="3541" max="3542" width="3.7109375" style="40" customWidth="1"/>
    <col min="3543" max="3543" width="3.42578125" style="40" customWidth="1"/>
    <col min="3544" max="3545" width="3.5703125" style="40" customWidth="1"/>
    <col min="3546" max="3548" width="3.28515625" style="40" customWidth="1"/>
    <col min="3549" max="3550" width="3.140625" style="40" customWidth="1"/>
    <col min="3551" max="3563" width="3.28515625" style="40" customWidth="1"/>
    <col min="3564" max="3566" width="1.5703125" style="40" customWidth="1"/>
    <col min="3567" max="3567" width="10.85546875" style="40" customWidth="1"/>
    <col min="3568" max="3568" width="23.140625" style="40" bestFit="1" customWidth="1"/>
    <col min="3569" max="3569" width="31.7109375" style="40" bestFit="1" customWidth="1"/>
    <col min="3570" max="3573" width="11.42578125" style="40"/>
    <col min="3574" max="3574" width="11.7109375" style="40" customWidth="1"/>
    <col min="3575" max="3575" width="32.28515625" style="40" customWidth="1"/>
    <col min="3576" max="3576" width="17.42578125" style="40" bestFit="1" customWidth="1"/>
    <col min="3577" max="3577" width="26" style="40" bestFit="1" customWidth="1"/>
    <col min="3578" max="3578" width="9" style="40" bestFit="1" customWidth="1"/>
    <col min="3579" max="3579" width="11.42578125" style="40"/>
    <col min="3580" max="3580" width="34.5703125" style="40" bestFit="1" customWidth="1"/>
    <col min="3581" max="3583" width="11.42578125" style="40"/>
    <col min="3584" max="3585" width="2.7109375" style="40" customWidth="1"/>
    <col min="3586" max="3592" width="13.7109375" style="40" customWidth="1"/>
    <col min="3593" max="3594" width="1.85546875" style="40" customWidth="1"/>
    <col min="3595" max="3595" width="11.42578125" style="40"/>
    <col min="3596" max="3596" width="3.28515625" style="40" customWidth="1"/>
    <col min="3597" max="3604" width="3.140625" style="40" customWidth="1"/>
    <col min="3605" max="3605" width="3.5703125" style="40" customWidth="1"/>
    <col min="3606" max="3607" width="3.42578125" style="40" customWidth="1"/>
    <col min="3608" max="3609" width="3.5703125" style="40" customWidth="1"/>
    <col min="3610" max="3612" width="3.28515625" style="40" customWidth="1"/>
    <col min="3613" max="3614" width="3.140625" style="40" customWidth="1"/>
    <col min="3615" max="3627" width="3.28515625" style="40" customWidth="1"/>
    <col min="3628" max="3785" width="11.42578125" style="40"/>
    <col min="3786" max="3786" width="12.85546875" style="40" customWidth="1"/>
    <col min="3787" max="3787" width="1.7109375" style="40" customWidth="1"/>
    <col min="3788" max="3788" width="3.28515625" style="40" customWidth="1"/>
    <col min="3789" max="3796" width="3" style="40" customWidth="1"/>
    <col min="3797" max="3798" width="3.7109375" style="40" customWidth="1"/>
    <col min="3799" max="3799" width="3.42578125" style="40" customWidth="1"/>
    <col min="3800" max="3801" width="3.5703125" style="40" customWidth="1"/>
    <col min="3802" max="3804" width="3.28515625" style="40" customWidth="1"/>
    <col min="3805" max="3806" width="3.140625" style="40" customWidth="1"/>
    <col min="3807" max="3819" width="3.28515625" style="40" customWidth="1"/>
    <col min="3820" max="3822" width="1.5703125" style="40" customWidth="1"/>
    <col min="3823" max="3823" width="10.85546875" style="40" customWidth="1"/>
    <col min="3824" max="3824" width="23.140625" style="40" bestFit="1" customWidth="1"/>
    <col min="3825" max="3825" width="31.7109375" style="40" bestFit="1" customWidth="1"/>
    <col min="3826" max="3829" width="11.42578125" style="40"/>
    <col min="3830" max="3830" width="11.7109375" style="40" customWidth="1"/>
    <col min="3831" max="3831" width="32.28515625" style="40" customWidth="1"/>
    <col min="3832" max="3832" width="17.42578125" style="40" bestFit="1" customWidth="1"/>
    <col min="3833" max="3833" width="26" style="40" bestFit="1" customWidth="1"/>
    <col min="3834" max="3834" width="9" style="40" bestFit="1" customWidth="1"/>
    <col min="3835" max="3835" width="11.42578125" style="40"/>
    <col min="3836" max="3836" width="34.5703125" style="40" bestFit="1" customWidth="1"/>
    <col min="3837" max="3839" width="11.42578125" style="40"/>
    <col min="3840" max="3841" width="2.7109375" style="40" customWidth="1"/>
    <col min="3842" max="3848" width="13.7109375" style="40" customWidth="1"/>
    <col min="3849" max="3850" width="1.85546875" style="40" customWidth="1"/>
    <col min="3851" max="3851" width="11.42578125" style="40"/>
    <col min="3852" max="3852" width="3.28515625" style="40" customWidth="1"/>
    <col min="3853" max="3860" width="3.140625" style="40" customWidth="1"/>
    <col min="3861" max="3861" width="3.5703125" style="40" customWidth="1"/>
    <col min="3862" max="3863" width="3.42578125" style="40" customWidth="1"/>
    <col min="3864" max="3865" width="3.5703125" style="40" customWidth="1"/>
    <col min="3866" max="3868" width="3.28515625" style="40" customWidth="1"/>
    <col min="3869" max="3870" width="3.140625" style="40" customWidth="1"/>
    <col min="3871" max="3883" width="3.28515625" style="40" customWidth="1"/>
    <col min="3884" max="4041" width="11.42578125" style="40"/>
    <col min="4042" max="4042" width="12.85546875" style="40" customWidth="1"/>
    <col min="4043" max="4043" width="1.7109375" style="40" customWidth="1"/>
    <col min="4044" max="4044" width="3.28515625" style="40" customWidth="1"/>
    <col min="4045" max="4052" width="3" style="40" customWidth="1"/>
    <col min="4053" max="4054" width="3.7109375" style="40" customWidth="1"/>
    <col min="4055" max="4055" width="3.42578125" style="40" customWidth="1"/>
    <col min="4056" max="4057" width="3.5703125" style="40" customWidth="1"/>
    <col min="4058" max="4060" width="3.28515625" style="40" customWidth="1"/>
    <col min="4061" max="4062" width="3.140625" style="40" customWidth="1"/>
    <col min="4063" max="4075" width="3.28515625" style="40" customWidth="1"/>
    <col min="4076" max="4078" width="1.5703125" style="40" customWidth="1"/>
    <col min="4079" max="4079" width="10.85546875" style="40" customWidth="1"/>
    <col min="4080" max="4080" width="23.140625" style="40" bestFit="1" customWidth="1"/>
    <col min="4081" max="4081" width="31.7109375" style="40" bestFit="1" customWidth="1"/>
    <col min="4082" max="4085" width="11.42578125" style="40"/>
    <col min="4086" max="4086" width="11.7109375" style="40" customWidth="1"/>
    <col min="4087" max="4087" width="32.28515625" style="40" customWidth="1"/>
    <col min="4088" max="4088" width="17.42578125" style="40" bestFit="1" customWidth="1"/>
    <col min="4089" max="4089" width="26" style="40" bestFit="1" customWidth="1"/>
    <col min="4090" max="4090" width="9" style="40" bestFit="1" customWidth="1"/>
    <col min="4091" max="4091" width="11.42578125" style="40"/>
    <col min="4092" max="4092" width="34.5703125" style="40" bestFit="1" customWidth="1"/>
    <col min="4093" max="4095" width="11.42578125" style="40"/>
    <col min="4096" max="4097" width="2.7109375" style="40" customWidth="1"/>
    <col min="4098" max="4104" width="13.7109375" style="40" customWidth="1"/>
    <col min="4105" max="4106" width="1.85546875" style="40" customWidth="1"/>
    <col min="4107" max="4107" width="11.42578125" style="40"/>
    <col min="4108" max="4108" width="3.28515625" style="40" customWidth="1"/>
    <col min="4109" max="4116" width="3.140625" style="40" customWidth="1"/>
    <col min="4117" max="4117" width="3.5703125" style="40" customWidth="1"/>
    <col min="4118" max="4119" width="3.42578125" style="40" customWidth="1"/>
    <col min="4120" max="4121" width="3.5703125" style="40" customWidth="1"/>
    <col min="4122" max="4124" width="3.28515625" style="40" customWidth="1"/>
    <col min="4125" max="4126" width="3.140625" style="40" customWidth="1"/>
    <col min="4127" max="4139" width="3.28515625" style="40" customWidth="1"/>
    <col min="4140" max="4297" width="11.42578125" style="40"/>
    <col min="4298" max="4298" width="12.85546875" style="40" customWidth="1"/>
    <col min="4299" max="4299" width="1.7109375" style="40" customWidth="1"/>
    <col min="4300" max="4300" width="3.28515625" style="40" customWidth="1"/>
    <col min="4301" max="4308" width="3" style="40" customWidth="1"/>
    <col min="4309" max="4310" width="3.7109375" style="40" customWidth="1"/>
    <col min="4311" max="4311" width="3.42578125" style="40" customWidth="1"/>
    <col min="4312" max="4313" width="3.5703125" style="40" customWidth="1"/>
    <col min="4314" max="4316" width="3.28515625" style="40" customWidth="1"/>
    <col min="4317" max="4318" width="3.140625" style="40" customWidth="1"/>
    <col min="4319" max="4331" width="3.28515625" style="40" customWidth="1"/>
    <col min="4332" max="4334" width="1.5703125" style="40" customWidth="1"/>
    <col min="4335" max="4335" width="10.85546875" style="40" customWidth="1"/>
    <col min="4336" max="4336" width="23.140625" style="40" bestFit="1" customWidth="1"/>
    <col min="4337" max="4337" width="31.7109375" style="40" bestFit="1" customWidth="1"/>
    <col min="4338" max="4341" width="11.42578125" style="40"/>
    <col min="4342" max="4342" width="11.7109375" style="40" customWidth="1"/>
    <col min="4343" max="4343" width="32.28515625" style="40" customWidth="1"/>
    <col min="4344" max="4344" width="17.42578125" style="40" bestFit="1" customWidth="1"/>
    <col min="4345" max="4345" width="26" style="40" bestFit="1" customWidth="1"/>
    <col min="4346" max="4346" width="9" style="40" bestFit="1" customWidth="1"/>
    <col min="4347" max="4347" width="11.42578125" style="40"/>
    <col min="4348" max="4348" width="34.5703125" style="40" bestFit="1" customWidth="1"/>
    <col min="4349" max="4351" width="11.42578125" style="40"/>
    <col min="4352" max="4353" width="2.7109375" style="40" customWidth="1"/>
    <col min="4354" max="4360" width="13.7109375" style="40" customWidth="1"/>
    <col min="4361" max="4362" width="1.85546875" style="40" customWidth="1"/>
    <col min="4363" max="4363" width="11.42578125" style="40"/>
    <col min="4364" max="4364" width="3.28515625" style="40" customWidth="1"/>
    <col min="4365" max="4372" width="3.140625" style="40" customWidth="1"/>
    <col min="4373" max="4373" width="3.5703125" style="40" customWidth="1"/>
    <col min="4374" max="4375" width="3.42578125" style="40" customWidth="1"/>
    <col min="4376" max="4377" width="3.5703125" style="40" customWidth="1"/>
    <col min="4378" max="4380" width="3.28515625" style="40" customWidth="1"/>
    <col min="4381" max="4382" width="3.140625" style="40" customWidth="1"/>
    <col min="4383" max="4395" width="3.28515625" style="40" customWidth="1"/>
    <col min="4396" max="4553" width="11.42578125" style="40"/>
    <col min="4554" max="4554" width="12.85546875" style="40" customWidth="1"/>
    <col min="4555" max="4555" width="1.7109375" style="40" customWidth="1"/>
    <col min="4556" max="4556" width="3.28515625" style="40" customWidth="1"/>
    <col min="4557" max="4564" width="3" style="40" customWidth="1"/>
    <col min="4565" max="4566" width="3.7109375" style="40" customWidth="1"/>
    <col min="4567" max="4567" width="3.42578125" style="40" customWidth="1"/>
    <col min="4568" max="4569" width="3.5703125" style="40" customWidth="1"/>
    <col min="4570" max="4572" width="3.28515625" style="40" customWidth="1"/>
    <col min="4573" max="4574" width="3.140625" style="40" customWidth="1"/>
    <col min="4575" max="4587" width="3.28515625" style="40" customWidth="1"/>
    <col min="4588" max="4590" width="1.5703125" style="40" customWidth="1"/>
    <col min="4591" max="4591" width="10.85546875" style="40" customWidth="1"/>
    <col min="4592" max="4592" width="23.140625" style="40" bestFit="1" customWidth="1"/>
    <col min="4593" max="4593" width="31.7109375" style="40" bestFit="1" customWidth="1"/>
    <col min="4594" max="4597" width="11.42578125" style="40"/>
    <col min="4598" max="4598" width="11.7109375" style="40" customWidth="1"/>
    <col min="4599" max="4599" width="32.28515625" style="40" customWidth="1"/>
    <col min="4600" max="4600" width="17.42578125" style="40" bestFit="1" customWidth="1"/>
    <col min="4601" max="4601" width="26" style="40" bestFit="1" customWidth="1"/>
    <col min="4602" max="4602" width="9" style="40" bestFit="1" customWidth="1"/>
    <col min="4603" max="4603" width="11.42578125" style="40"/>
    <col min="4604" max="4604" width="34.5703125" style="40" bestFit="1" customWidth="1"/>
    <col min="4605" max="4607" width="11.42578125" style="40"/>
    <col min="4608" max="4609" width="2.7109375" style="40" customWidth="1"/>
    <col min="4610" max="4616" width="13.7109375" style="40" customWidth="1"/>
    <col min="4617" max="4618" width="1.85546875" style="40" customWidth="1"/>
    <col min="4619" max="4619" width="11.42578125" style="40"/>
    <col min="4620" max="4620" width="3.28515625" style="40" customWidth="1"/>
    <col min="4621" max="4628" width="3.140625" style="40" customWidth="1"/>
    <col min="4629" max="4629" width="3.5703125" style="40" customWidth="1"/>
    <col min="4630" max="4631" width="3.42578125" style="40" customWidth="1"/>
    <col min="4632" max="4633" width="3.5703125" style="40" customWidth="1"/>
    <col min="4634" max="4636" width="3.28515625" style="40" customWidth="1"/>
    <col min="4637" max="4638" width="3.140625" style="40" customWidth="1"/>
    <col min="4639" max="4651" width="3.28515625" style="40" customWidth="1"/>
    <col min="4652" max="4809" width="11.42578125" style="40"/>
    <col min="4810" max="4810" width="12.85546875" style="40" customWidth="1"/>
    <col min="4811" max="4811" width="1.7109375" style="40" customWidth="1"/>
    <col min="4812" max="4812" width="3.28515625" style="40" customWidth="1"/>
    <col min="4813" max="4820" width="3" style="40" customWidth="1"/>
    <col min="4821" max="4822" width="3.7109375" style="40" customWidth="1"/>
    <col min="4823" max="4823" width="3.42578125" style="40" customWidth="1"/>
    <col min="4824" max="4825" width="3.5703125" style="40" customWidth="1"/>
    <col min="4826" max="4828" width="3.28515625" style="40" customWidth="1"/>
    <col min="4829" max="4830" width="3.140625" style="40" customWidth="1"/>
    <col min="4831" max="4843" width="3.28515625" style="40" customWidth="1"/>
    <col min="4844" max="4846" width="1.5703125" style="40" customWidth="1"/>
    <col min="4847" max="4847" width="10.85546875" style="40" customWidth="1"/>
    <col min="4848" max="4848" width="23.140625" style="40" bestFit="1" customWidth="1"/>
    <col min="4849" max="4849" width="31.7109375" style="40" bestFit="1" customWidth="1"/>
    <col min="4850" max="4853" width="11.42578125" style="40"/>
    <col min="4854" max="4854" width="11.7109375" style="40" customWidth="1"/>
    <col min="4855" max="4855" width="32.28515625" style="40" customWidth="1"/>
    <col min="4856" max="4856" width="17.42578125" style="40" bestFit="1" customWidth="1"/>
    <col min="4857" max="4857" width="26" style="40" bestFit="1" customWidth="1"/>
    <col min="4858" max="4858" width="9" style="40" bestFit="1" customWidth="1"/>
    <col min="4859" max="4859" width="11.42578125" style="40"/>
    <col min="4860" max="4860" width="34.5703125" style="40" bestFit="1" customWidth="1"/>
    <col min="4861" max="4863" width="11.42578125" style="40"/>
    <col min="4864" max="4865" width="2.7109375" style="40" customWidth="1"/>
    <col min="4866" max="4872" width="13.7109375" style="40" customWidth="1"/>
    <col min="4873" max="4874" width="1.85546875" style="40" customWidth="1"/>
    <col min="4875" max="4875" width="11.42578125" style="40"/>
    <col min="4876" max="4876" width="3.28515625" style="40" customWidth="1"/>
    <col min="4877" max="4884" width="3.140625" style="40" customWidth="1"/>
    <col min="4885" max="4885" width="3.5703125" style="40" customWidth="1"/>
    <col min="4886" max="4887" width="3.42578125" style="40" customWidth="1"/>
    <col min="4888" max="4889" width="3.5703125" style="40" customWidth="1"/>
    <col min="4890" max="4892" width="3.28515625" style="40" customWidth="1"/>
    <col min="4893" max="4894" width="3.140625" style="40" customWidth="1"/>
    <col min="4895" max="4907" width="3.28515625" style="40" customWidth="1"/>
    <col min="4908" max="5065" width="11.42578125" style="40"/>
    <col min="5066" max="5066" width="12.85546875" style="40" customWidth="1"/>
    <col min="5067" max="5067" width="1.7109375" style="40" customWidth="1"/>
    <col min="5068" max="5068" width="3.28515625" style="40" customWidth="1"/>
    <col min="5069" max="5076" width="3" style="40" customWidth="1"/>
    <col min="5077" max="5078" width="3.7109375" style="40" customWidth="1"/>
    <col min="5079" max="5079" width="3.42578125" style="40" customWidth="1"/>
    <col min="5080" max="5081" width="3.5703125" style="40" customWidth="1"/>
    <col min="5082" max="5084" width="3.28515625" style="40" customWidth="1"/>
    <col min="5085" max="5086" width="3.140625" style="40" customWidth="1"/>
    <col min="5087" max="5099" width="3.28515625" style="40" customWidth="1"/>
    <col min="5100" max="5102" width="1.5703125" style="40" customWidth="1"/>
    <col min="5103" max="5103" width="10.85546875" style="40" customWidth="1"/>
    <col min="5104" max="5104" width="23.140625" style="40" bestFit="1" customWidth="1"/>
    <col min="5105" max="5105" width="31.7109375" style="40" bestFit="1" customWidth="1"/>
    <col min="5106" max="5109" width="11.42578125" style="40"/>
    <col min="5110" max="5110" width="11.7109375" style="40" customWidth="1"/>
    <col min="5111" max="5111" width="32.28515625" style="40" customWidth="1"/>
    <col min="5112" max="5112" width="17.42578125" style="40" bestFit="1" customWidth="1"/>
    <col min="5113" max="5113" width="26" style="40" bestFit="1" customWidth="1"/>
    <col min="5114" max="5114" width="9" style="40" bestFit="1" customWidth="1"/>
    <col min="5115" max="5115" width="11.42578125" style="40"/>
    <col min="5116" max="5116" width="34.5703125" style="40" bestFit="1" customWidth="1"/>
    <col min="5117" max="5119" width="11.42578125" style="40"/>
    <col min="5120" max="5121" width="2.7109375" style="40" customWidth="1"/>
    <col min="5122" max="5128" width="13.7109375" style="40" customWidth="1"/>
    <col min="5129" max="5130" width="1.85546875" style="40" customWidth="1"/>
    <col min="5131" max="5131" width="11.42578125" style="40"/>
    <col min="5132" max="5132" width="3.28515625" style="40" customWidth="1"/>
    <col min="5133" max="5140" width="3.140625" style="40" customWidth="1"/>
    <col min="5141" max="5141" width="3.5703125" style="40" customWidth="1"/>
    <col min="5142" max="5143" width="3.42578125" style="40" customWidth="1"/>
    <col min="5144" max="5145" width="3.5703125" style="40" customWidth="1"/>
    <col min="5146" max="5148" width="3.28515625" style="40" customWidth="1"/>
    <col min="5149" max="5150" width="3.140625" style="40" customWidth="1"/>
    <col min="5151" max="5163" width="3.28515625" style="40" customWidth="1"/>
    <col min="5164" max="5321" width="11.42578125" style="40"/>
    <col min="5322" max="5322" width="12.85546875" style="40" customWidth="1"/>
    <col min="5323" max="5323" width="1.7109375" style="40" customWidth="1"/>
    <col min="5324" max="5324" width="3.28515625" style="40" customWidth="1"/>
    <col min="5325" max="5332" width="3" style="40" customWidth="1"/>
    <col min="5333" max="5334" width="3.7109375" style="40" customWidth="1"/>
    <col min="5335" max="5335" width="3.42578125" style="40" customWidth="1"/>
    <col min="5336" max="5337" width="3.5703125" style="40" customWidth="1"/>
    <col min="5338" max="5340" width="3.28515625" style="40" customWidth="1"/>
    <col min="5341" max="5342" width="3.140625" style="40" customWidth="1"/>
    <col min="5343" max="5355" width="3.28515625" style="40" customWidth="1"/>
    <col min="5356" max="5358" width="1.5703125" style="40" customWidth="1"/>
    <col min="5359" max="5359" width="10.85546875" style="40" customWidth="1"/>
    <col min="5360" max="5360" width="23.140625" style="40" bestFit="1" customWidth="1"/>
    <col min="5361" max="5361" width="31.7109375" style="40" bestFit="1" customWidth="1"/>
    <col min="5362" max="5365" width="11.42578125" style="40"/>
    <col min="5366" max="5366" width="11.7109375" style="40" customWidth="1"/>
    <col min="5367" max="5367" width="32.28515625" style="40" customWidth="1"/>
    <col min="5368" max="5368" width="17.42578125" style="40" bestFit="1" customWidth="1"/>
    <col min="5369" max="5369" width="26" style="40" bestFit="1" customWidth="1"/>
    <col min="5370" max="5370" width="9" style="40" bestFit="1" customWidth="1"/>
    <col min="5371" max="5371" width="11.42578125" style="40"/>
    <col min="5372" max="5372" width="34.5703125" style="40" bestFit="1" customWidth="1"/>
    <col min="5373" max="5375" width="11.42578125" style="40"/>
    <col min="5376" max="5377" width="2.7109375" style="40" customWidth="1"/>
    <col min="5378" max="5384" width="13.7109375" style="40" customWidth="1"/>
    <col min="5385" max="5386" width="1.85546875" style="40" customWidth="1"/>
    <col min="5387" max="5387" width="11.42578125" style="40"/>
    <col min="5388" max="5388" width="3.28515625" style="40" customWidth="1"/>
    <col min="5389" max="5396" width="3.140625" style="40" customWidth="1"/>
    <col min="5397" max="5397" width="3.5703125" style="40" customWidth="1"/>
    <col min="5398" max="5399" width="3.42578125" style="40" customWidth="1"/>
    <col min="5400" max="5401" width="3.5703125" style="40" customWidth="1"/>
    <col min="5402" max="5404" width="3.28515625" style="40" customWidth="1"/>
    <col min="5405" max="5406" width="3.140625" style="40" customWidth="1"/>
    <col min="5407" max="5419" width="3.28515625" style="40" customWidth="1"/>
    <col min="5420" max="5577" width="11.42578125" style="40"/>
    <col min="5578" max="5578" width="12.85546875" style="40" customWidth="1"/>
    <col min="5579" max="5579" width="1.7109375" style="40" customWidth="1"/>
    <col min="5580" max="5580" width="3.28515625" style="40" customWidth="1"/>
    <col min="5581" max="5588" width="3" style="40" customWidth="1"/>
    <col min="5589" max="5590" width="3.7109375" style="40" customWidth="1"/>
    <col min="5591" max="5591" width="3.42578125" style="40" customWidth="1"/>
    <col min="5592" max="5593" width="3.5703125" style="40" customWidth="1"/>
    <col min="5594" max="5596" width="3.28515625" style="40" customWidth="1"/>
    <col min="5597" max="5598" width="3.140625" style="40" customWidth="1"/>
    <col min="5599" max="5611" width="3.28515625" style="40" customWidth="1"/>
    <col min="5612" max="5614" width="1.5703125" style="40" customWidth="1"/>
    <col min="5615" max="5615" width="10.85546875" style="40" customWidth="1"/>
    <col min="5616" max="5616" width="23.140625" style="40" bestFit="1" customWidth="1"/>
    <col min="5617" max="5617" width="31.7109375" style="40" bestFit="1" customWidth="1"/>
    <col min="5618" max="5621" width="11.42578125" style="40"/>
    <col min="5622" max="5622" width="11.7109375" style="40" customWidth="1"/>
    <col min="5623" max="5623" width="32.28515625" style="40" customWidth="1"/>
    <col min="5624" max="5624" width="17.42578125" style="40" bestFit="1" customWidth="1"/>
    <col min="5625" max="5625" width="26" style="40" bestFit="1" customWidth="1"/>
    <col min="5626" max="5626" width="9" style="40" bestFit="1" customWidth="1"/>
    <col min="5627" max="5627" width="11.42578125" style="40"/>
    <col min="5628" max="5628" width="34.5703125" style="40" bestFit="1" customWidth="1"/>
    <col min="5629" max="5631" width="11.42578125" style="40"/>
    <col min="5632" max="5633" width="2.7109375" style="40" customWidth="1"/>
    <col min="5634" max="5640" width="13.7109375" style="40" customWidth="1"/>
    <col min="5641" max="5642" width="1.85546875" style="40" customWidth="1"/>
    <col min="5643" max="5643" width="11.42578125" style="40"/>
    <col min="5644" max="5644" width="3.28515625" style="40" customWidth="1"/>
    <col min="5645" max="5652" width="3.140625" style="40" customWidth="1"/>
    <col min="5653" max="5653" width="3.5703125" style="40" customWidth="1"/>
    <col min="5654" max="5655" width="3.42578125" style="40" customWidth="1"/>
    <col min="5656" max="5657" width="3.5703125" style="40" customWidth="1"/>
    <col min="5658" max="5660" width="3.28515625" style="40" customWidth="1"/>
    <col min="5661" max="5662" width="3.140625" style="40" customWidth="1"/>
    <col min="5663" max="5675" width="3.28515625" style="40" customWidth="1"/>
    <col min="5676" max="5833" width="11.42578125" style="40"/>
    <col min="5834" max="5834" width="12.85546875" style="40" customWidth="1"/>
    <col min="5835" max="5835" width="1.7109375" style="40" customWidth="1"/>
    <col min="5836" max="5836" width="3.28515625" style="40" customWidth="1"/>
    <col min="5837" max="5844" width="3" style="40" customWidth="1"/>
    <col min="5845" max="5846" width="3.7109375" style="40" customWidth="1"/>
    <col min="5847" max="5847" width="3.42578125" style="40" customWidth="1"/>
    <col min="5848" max="5849" width="3.5703125" style="40" customWidth="1"/>
    <col min="5850" max="5852" width="3.28515625" style="40" customWidth="1"/>
    <col min="5853" max="5854" width="3.140625" style="40" customWidth="1"/>
    <col min="5855" max="5867" width="3.28515625" style="40" customWidth="1"/>
    <col min="5868" max="5870" width="1.5703125" style="40" customWidth="1"/>
    <col min="5871" max="5871" width="10.85546875" style="40" customWidth="1"/>
    <col min="5872" max="5872" width="23.140625" style="40" bestFit="1" customWidth="1"/>
    <col min="5873" max="5873" width="31.7109375" style="40" bestFit="1" customWidth="1"/>
    <col min="5874" max="5877" width="11.42578125" style="40"/>
    <col min="5878" max="5878" width="11.7109375" style="40" customWidth="1"/>
    <col min="5879" max="5879" width="32.28515625" style="40" customWidth="1"/>
    <col min="5880" max="5880" width="17.42578125" style="40" bestFit="1" customWidth="1"/>
    <col min="5881" max="5881" width="26" style="40" bestFit="1" customWidth="1"/>
    <col min="5882" max="5882" width="9" style="40" bestFit="1" customWidth="1"/>
    <col min="5883" max="5883" width="11.42578125" style="40"/>
    <col min="5884" max="5884" width="34.5703125" style="40" bestFit="1" customWidth="1"/>
    <col min="5885" max="5887" width="11.42578125" style="40"/>
    <col min="5888" max="5889" width="2.7109375" style="40" customWidth="1"/>
    <col min="5890" max="5896" width="13.7109375" style="40" customWidth="1"/>
    <col min="5897" max="5898" width="1.85546875" style="40" customWidth="1"/>
    <col min="5899" max="5899" width="11.42578125" style="40"/>
    <col min="5900" max="5900" width="3.28515625" style="40" customWidth="1"/>
    <col min="5901" max="5908" width="3.140625" style="40" customWidth="1"/>
    <col min="5909" max="5909" width="3.5703125" style="40" customWidth="1"/>
    <col min="5910" max="5911" width="3.42578125" style="40" customWidth="1"/>
    <col min="5912" max="5913" width="3.5703125" style="40" customWidth="1"/>
    <col min="5914" max="5916" width="3.28515625" style="40" customWidth="1"/>
    <col min="5917" max="5918" width="3.140625" style="40" customWidth="1"/>
    <col min="5919" max="5931" width="3.28515625" style="40" customWidth="1"/>
    <col min="5932" max="6089" width="11.42578125" style="40"/>
    <col min="6090" max="6090" width="12.85546875" style="40" customWidth="1"/>
    <col min="6091" max="6091" width="1.7109375" style="40" customWidth="1"/>
    <col min="6092" max="6092" width="3.28515625" style="40" customWidth="1"/>
    <col min="6093" max="6100" width="3" style="40" customWidth="1"/>
    <col min="6101" max="6102" width="3.7109375" style="40" customWidth="1"/>
    <col min="6103" max="6103" width="3.42578125" style="40" customWidth="1"/>
    <col min="6104" max="6105" width="3.5703125" style="40" customWidth="1"/>
    <col min="6106" max="6108" width="3.28515625" style="40" customWidth="1"/>
    <col min="6109" max="6110" width="3.140625" style="40" customWidth="1"/>
    <col min="6111" max="6123" width="3.28515625" style="40" customWidth="1"/>
    <col min="6124" max="6126" width="1.5703125" style="40" customWidth="1"/>
    <col min="6127" max="6127" width="10.85546875" style="40" customWidth="1"/>
    <col min="6128" max="6128" width="23.140625" style="40" bestFit="1" customWidth="1"/>
    <col min="6129" max="6129" width="31.7109375" style="40" bestFit="1" customWidth="1"/>
    <col min="6130" max="6133" width="11.42578125" style="40"/>
    <col min="6134" max="6134" width="11.7109375" style="40" customWidth="1"/>
    <col min="6135" max="6135" width="32.28515625" style="40" customWidth="1"/>
    <col min="6136" max="6136" width="17.42578125" style="40" bestFit="1" customWidth="1"/>
    <col min="6137" max="6137" width="26" style="40" bestFit="1" customWidth="1"/>
    <col min="6138" max="6138" width="9" style="40" bestFit="1" customWidth="1"/>
    <col min="6139" max="6139" width="11.42578125" style="40"/>
    <col min="6140" max="6140" width="34.5703125" style="40" bestFit="1" customWidth="1"/>
    <col min="6141" max="6143" width="11.42578125" style="40"/>
    <col min="6144" max="6145" width="2.7109375" style="40" customWidth="1"/>
    <col min="6146" max="6152" width="13.7109375" style="40" customWidth="1"/>
    <col min="6153" max="6154" width="1.85546875" style="40" customWidth="1"/>
    <col min="6155" max="6155" width="11.42578125" style="40"/>
    <col min="6156" max="6156" width="3.28515625" style="40" customWidth="1"/>
    <col min="6157" max="6164" width="3.140625" style="40" customWidth="1"/>
    <col min="6165" max="6165" width="3.5703125" style="40" customWidth="1"/>
    <col min="6166" max="6167" width="3.42578125" style="40" customWidth="1"/>
    <col min="6168" max="6169" width="3.5703125" style="40" customWidth="1"/>
    <col min="6170" max="6172" width="3.28515625" style="40" customWidth="1"/>
    <col min="6173" max="6174" width="3.140625" style="40" customWidth="1"/>
    <col min="6175" max="6187" width="3.28515625" style="40" customWidth="1"/>
    <col min="6188" max="6345" width="11.42578125" style="40"/>
    <col min="6346" max="6346" width="12.85546875" style="40" customWidth="1"/>
    <col min="6347" max="6347" width="1.7109375" style="40" customWidth="1"/>
    <col min="6348" max="6348" width="3.28515625" style="40" customWidth="1"/>
    <col min="6349" max="6356" width="3" style="40" customWidth="1"/>
    <col min="6357" max="6358" width="3.7109375" style="40" customWidth="1"/>
    <col min="6359" max="6359" width="3.42578125" style="40" customWidth="1"/>
    <col min="6360" max="6361" width="3.5703125" style="40" customWidth="1"/>
    <col min="6362" max="6364" width="3.28515625" style="40" customWidth="1"/>
    <col min="6365" max="6366" width="3.140625" style="40" customWidth="1"/>
    <col min="6367" max="6379" width="3.28515625" style="40" customWidth="1"/>
    <col min="6380" max="6382" width="1.5703125" style="40" customWidth="1"/>
    <col min="6383" max="6383" width="10.85546875" style="40" customWidth="1"/>
    <col min="6384" max="6384" width="23.140625" style="40" bestFit="1" customWidth="1"/>
    <col min="6385" max="6385" width="31.7109375" style="40" bestFit="1" customWidth="1"/>
    <col min="6386" max="6389" width="11.42578125" style="40"/>
    <col min="6390" max="6390" width="11.7109375" style="40" customWidth="1"/>
    <col min="6391" max="6391" width="32.28515625" style="40" customWidth="1"/>
    <col min="6392" max="6392" width="17.42578125" style="40" bestFit="1" customWidth="1"/>
    <col min="6393" max="6393" width="26" style="40" bestFit="1" customWidth="1"/>
    <col min="6394" max="6394" width="9" style="40" bestFit="1" customWidth="1"/>
    <col min="6395" max="6395" width="11.42578125" style="40"/>
    <col min="6396" max="6396" width="34.5703125" style="40" bestFit="1" customWidth="1"/>
    <col min="6397" max="6399" width="11.42578125" style="40"/>
    <col min="6400" max="6401" width="2.7109375" style="40" customWidth="1"/>
    <col min="6402" max="6408" width="13.7109375" style="40" customWidth="1"/>
    <col min="6409" max="6410" width="1.85546875" style="40" customWidth="1"/>
    <col min="6411" max="6411" width="11.42578125" style="40"/>
    <col min="6412" max="6412" width="3.28515625" style="40" customWidth="1"/>
    <col min="6413" max="6420" width="3.140625" style="40" customWidth="1"/>
    <col min="6421" max="6421" width="3.5703125" style="40" customWidth="1"/>
    <col min="6422" max="6423" width="3.42578125" style="40" customWidth="1"/>
    <col min="6424" max="6425" width="3.5703125" style="40" customWidth="1"/>
    <col min="6426" max="6428" width="3.28515625" style="40" customWidth="1"/>
    <col min="6429" max="6430" width="3.140625" style="40" customWidth="1"/>
    <col min="6431" max="6443" width="3.28515625" style="40" customWidth="1"/>
    <col min="6444" max="6601" width="11.42578125" style="40"/>
    <col min="6602" max="6602" width="12.85546875" style="40" customWidth="1"/>
    <col min="6603" max="6603" width="1.7109375" style="40" customWidth="1"/>
    <col min="6604" max="6604" width="3.28515625" style="40" customWidth="1"/>
    <col min="6605" max="6612" width="3" style="40" customWidth="1"/>
    <col min="6613" max="6614" width="3.7109375" style="40" customWidth="1"/>
    <col min="6615" max="6615" width="3.42578125" style="40" customWidth="1"/>
    <col min="6616" max="6617" width="3.5703125" style="40" customWidth="1"/>
    <col min="6618" max="6620" width="3.28515625" style="40" customWidth="1"/>
    <col min="6621" max="6622" width="3.140625" style="40" customWidth="1"/>
    <col min="6623" max="6635" width="3.28515625" style="40" customWidth="1"/>
    <col min="6636" max="6638" width="1.5703125" style="40" customWidth="1"/>
    <col min="6639" max="6639" width="10.85546875" style="40" customWidth="1"/>
    <col min="6640" max="6640" width="23.140625" style="40" bestFit="1" customWidth="1"/>
    <col min="6641" max="6641" width="31.7109375" style="40" bestFit="1" customWidth="1"/>
    <col min="6642" max="6645" width="11.42578125" style="40"/>
    <col min="6646" max="6646" width="11.7109375" style="40" customWidth="1"/>
    <col min="6647" max="6647" width="32.28515625" style="40" customWidth="1"/>
    <col min="6648" max="6648" width="17.42578125" style="40" bestFit="1" customWidth="1"/>
    <col min="6649" max="6649" width="26" style="40" bestFit="1" customWidth="1"/>
    <col min="6650" max="6650" width="9" style="40" bestFit="1" customWidth="1"/>
    <col min="6651" max="6651" width="11.42578125" style="40"/>
    <col min="6652" max="6652" width="34.5703125" style="40" bestFit="1" customWidth="1"/>
    <col min="6653" max="6655" width="11.42578125" style="40"/>
    <col min="6656" max="6657" width="2.7109375" style="40" customWidth="1"/>
    <col min="6658" max="6664" width="13.7109375" style="40" customWidth="1"/>
    <col min="6665" max="6666" width="1.85546875" style="40" customWidth="1"/>
    <col min="6667" max="6667" width="11.42578125" style="40"/>
    <col min="6668" max="6668" width="3.28515625" style="40" customWidth="1"/>
    <col min="6669" max="6676" width="3.140625" style="40" customWidth="1"/>
    <col min="6677" max="6677" width="3.5703125" style="40" customWidth="1"/>
    <col min="6678" max="6679" width="3.42578125" style="40" customWidth="1"/>
    <col min="6680" max="6681" width="3.5703125" style="40" customWidth="1"/>
    <col min="6682" max="6684" width="3.28515625" style="40" customWidth="1"/>
    <col min="6685" max="6686" width="3.140625" style="40" customWidth="1"/>
    <col min="6687" max="6699" width="3.28515625" style="40" customWidth="1"/>
    <col min="6700" max="6857" width="11.42578125" style="40"/>
    <col min="6858" max="6858" width="12.85546875" style="40" customWidth="1"/>
    <col min="6859" max="6859" width="1.7109375" style="40" customWidth="1"/>
    <col min="6860" max="6860" width="3.28515625" style="40" customWidth="1"/>
    <col min="6861" max="6868" width="3" style="40" customWidth="1"/>
    <col min="6869" max="6870" width="3.7109375" style="40" customWidth="1"/>
    <col min="6871" max="6871" width="3.42578125" style="40" customWidth="1"/>
    <col min="6872" max="6873" width="3.5703125" style="40" customWidth="1"/>
    <col min="6874" max="6876" width="3.28515625" style="40" customWidth="1"/>
    <col min="6877" max="6878" width="3.140625" style="40" customWidth="1"/>
    <col min="6879" max="6891" width="3.28515625" style="40" customWidth="1"/>
    <col min="6892" max="6894" width="1.5703125" style="40" customWidth="1"/>
    <col min="6895" max="6895" width="10.85546875" style="40" customWidth="1"/>
    <col min="6896" max="6896" width="23.140625" style="40" bestFit="1" customWidth="1"/>
    <col min="6897" max="6897" width="31.7109375" style="40" bestFit="1" customWidth="1"/>
    <col min="6898" max="6901" width="11.42578125" style="40"/>
    <col min="6902" max="6902" width="11.7109375" style="40" customWidth="1"/>
    <col min="6903" max="6903" width="32.28515625" style="40" customWidth="1"/>
    <col min="6904" max="6904" width="17.42578125" style="40" bestFit="1" customWidth="1"/>
    <col min="6905" max="6905" width="26" style="40" bestFit="1" customWidth="1"/>
    <col min="6906" max="6906" width="9" style="40" bestFit="1" customWidth="1"/>
    <col min="6907" max="6907" width="11.42578125" style="40"/>
    <col min="6908" max="6908" width="34.5703125" style="40" bestFit="1" customWidth="1"/>
    <col min="6909" max="6911" width="11.42578125" style="40"/>
    <col min="6912" max="6913" width="2.7109375" style="40" customWidth="1"/>
    <col min="6914" max="6920" width="13.7109375" style="40" customWidth="1"/>
    <col min="6921" max="6922" width="1.85546875" style="40" customWidth="1"/>
    <col min="6923" max="6923" width="11.42578125" style="40"/>
    <col min="6924" max="6924" width="3.28515625" style="40" customWidth="1"/>
    <col min="6925" max="6932" width="3.140625" style="40" customWidth="1"/>
    <col min="6933" max="6933" width="3.5703125" style="40" customWidth="1"/>
    <col min="6934" max="6935" width="3.42578125" style="40" customWidth="1"/>
    <col min="6936" max="6937" width="3.5703125" style="40" customWidth="1"/>
    <col min="6938" max="6940" width="3.28515625" style="40" customWidth="1"/>
    <col min="6941" max="6942" width="3.140625" style="40" customWidth="1"/>
    <col min="6943" max="6955" width="3.28515625" style="40" customWidth="1"/>
    <col min="6956" max="7113" width="11.42578125" style="40"/>
    <col min="7114" max="7114" width="12.85546875" style="40" customWidth="1"/>
    <col min="7115" max="7115" width="1.7109375" style="40" customWidth="1"/>
    <col min="7116" max="7116" width="3.28515625" style="40" customWidth="1"/>
    <col min="7117" max="7124" width="3" style="40" customWidth="1"/>
    <col min="7125" max="7126" width="3.7109375" style="40" customWidth="1"/>
    <col min="7127" max="7127" width="3.42578125" style="40" customWidth="1"/>
    <col min="7128" max="7129" width="3.5703125" style="40" customWidth="1"/>
    <col min="7130" max="7132" width="3.28515625" style="40" customWidth="1"/>
    <col min="7133" max="7134" width="3.140625" style="40" customWidth="1"/>
    <col min="7135" max="7147" width="3.28515625" style="40" customWidth="1"/>
    <col min="7148" max="7150" width="1.5703125" style="40" customWidth="1"/>
    <col min="7151" max="7151" width="10.85546875" style="40" customWidth="1"/>
    <col min="7152" max="7152" width="23.140625" style="40" bestFit="1" customWidth="1"/>
    <col min="7153" max="7153" width="31.7109375" style="40" bestFit="1" customWidth="1"/>
    <col min="7154" max="7157" width="11.42578125" style="40"/>
    <col min="7158" max="7158" width="11.7109375" style="40" customWidth="1"/>
    <col min="7159" max="7159" width="32.28515625" style="40" customWidth="1"/>
    <col min="7160" max="7160" width="17.42578125" style="40" bestFit="1" customWidth="1"/>
    <col min="7161" max="7161" width="26" style="40" bestFit="1" customWidth="1"/>
    <col min="7162" max="7162" width="9" style="40" bestFit="1" customWidth="1"/>
    <col min="7163" max="7163" width="11.42578125" style="40"/>
    <col min="7164" max="7164" width="34.5703125" style="40" bestFit="1" customWidth="1"/>
    <col min="7165" max="7167" width="11.42578125" style="40"/>
    <col min="7168" max="7169" width="2.7109375" style="40" customWidth="1"/>
    <col min="7170" max="7176" width="13.7109375" style="40" customWidth="1"/>
    <col min="7177" max="7178" width="1.85546875" style="40" customWidth="1"/>
    <col min="7179" max="7179" width="11.42578125" style="40"/>
    <col min="7180" max="7180" width="3.28515625" style="40" customWidth="1"/>
    <col min="7181" max="7188" width="3.140625" style="40" customWidth="1"/>
    <col min="7189" max="7189" width="3.5703125" style="40" customWidth="1"/>
    <col min="7190" max="7191" width="3.42578125" style="40" customWidth="1"/>
    <col min="7192" max="7193" width="3.5703125" style="40" customWidth="1"/>
    <col min="7194" max="7196" width="3.28515625" style="40" customWidth="1"/>
    <col min="7197" max="7198" width="3.140625" style="40" customWidth="1"/>
    <col min="7199" max="7211" width="3.28515625" style="40" customWidth="1"/>
    <col min="7212" max="7369" width="11.42578125" style="40"/>
    <col min="7370" max="7370" width="12.85546875" style="40" customWidth="1"/>
    <col min="7371" max="7371" width="1.7109375" style="40" customWidth="1"/>
    <col min="7372" max="7372" width="3.28515625" style="40" customWidth="1"/>
    <col min="7373" max="7380" width="3" style="40" customWidth="1"/>
    <col min="7381" max="7382" width="3.7109375" style="40" customWidth="1"/>
    <col min="7383" max="7383" width="3.42578125" style="40" customWidth="1"/>
    <col min="7384" max="7385" width="3.5703125" style="40" customWidth="1"/>
    <col min="7386" max="7388" width="3.28515625" style="40" customWidth="1"/>
    <col min="7389" max="7390" width="3.140625" style="40" customWidth="1"/>
    <col min="7391" max="7403" width="3.28515625" style="40" customWidth="1"/>
    <col min="7404" max="7406" width="1.5703125" style="40" customWidth="1"/>
    <col min="7407" max="7407" width="10.85546875" style="40" customWidth="1"/>
    <col min="7408" max="7408" width="23.140625" style="40" bestFit="1" customWidth="1"/>
    <col min="7409" max="7409" width="31.7109375" style="40" bestFit="1" customWidth="1"/>
    <col min="7410" max="7413" width="11.42578125" style="40"/>
    <col min="7414" max="7414" width="11.7109375" style="40" customWidth="1"/>
    <col min="7415" max="7415" width="32.28515625" style="40" customWidth="1"/>
    <col min="7416" max="7416" width="17.42578125" style="40" bestFit="1" customWidth="1"/>
    <col min="7417" max="7417" width="26" style="40" bestFit="1" customWidth="1"/>
    <col min="7418" max="7418" width="9" style="40" bestFit="1" customWidth="1"/>
    <col min="7419" max="7419" width="11.42578125" style="40"/>
    <col min="7420" max="7420" width="34.5703125" style="40" bestFit="1" customWidth="1"/>
    <col min="7421" max="7423" width="11.42578125" style="40"/>
    <col min="7424" max="7425" width="2.7109375" style="40" customWidth="1"/>
    <col min="7426" max="7432" width="13.7109375" style="40" customWidth="1"/>
    <col min="7433" max="7434" width="1.85546875" style="40" customWidth="1"/>
    <col min="7435" max="7435" width="11.42578125" style="40"/>
    <col min="7436" max="7436" width="3.28515625" style="40" customWidth="1"/>
    <col min="7437" max="7444" width="3.140625" style="40" customWidth="1"/>
    <col min="7445" max="7445" width="3.5703125" style="40" customWidth="1"/>
    <col min="7446" max="7447" width="3.42578125" style="40" customWidth="1"/>
    <col min="7448" max="7449" width="3.5703125" style="40" customWidth="1"/>
    <col min="7450" max="7452" width="3.28515625" style="40" customWidth="1"/>
    <col min="7453" max="7454" width="3.140625" style="40" customWidth="1"/>
    <col min="7455" max="7467" width="3.28515625" style="40" customWidth="1"/>
    <col min="7468" max="7625" width="11.42578125" style="40"/>
    <col min="7626" max="7626" width="12.85546875" style="40" customWidth="1"/>
    <col min="7627" max="7627" width="1.7109375" style="40" customWidth="1"/>
    <col min="7628" max="7628" width="3.28515625" style="40" customWidth="1"/>
    <col min="7629" max="7636" width="3" style="40" customWidth="1"/>
    <col min="7637" max="7638" width="3.7109375" style="40" customWidth="1"/>
    <col min="7639" max="7639" width="3.42578125" style="40" customWidth="1"/>
    <col min="7640" max="7641" width="3.5703125" style="40" customWidth="1"/>
    <col min="7642" max="7644" width="3.28515625" style="40" customWidth="1"/>
    <col min="7645" max="7646" width="3.140625" style="40" customWidth="1"/>
    <col min="7647" max="7659" width="3.28515625" style="40" customWidth="1"/>
    <col min="7660" max="7662" width="1.5703125" style="40" customWidth="1"/>
    <col min="7663" max="7663" width="10.85546875" style="40" customWidth="1"/>
    <col min="7664" max="7664" width="23.140625" style="40" bestFit="1" customWidth="1"/>
    <col min="7665" max="7665" width="31.7109375" style="40" bestFit="1" customWidth="1"/>
    <col min="7666" max="7669" width="11.42578125" style="40"/>
    <col min="7670" max="7670" width="11.7109375" style="40" customWidth="1"/>
    <col min="7671" max="7671" width="32.28515625" style="40" customWidth="1"/>
    <col min="7672" max="7672" width="17.42578125" style="40" bestFit="1" customWidth="1"/>
    <col min="7673" max="7673" width="26" style="40" bestFit="1" customWidth="1"/>
    <col min="7674" max="7674" width="9" style="40" bestFit="1" customWidth="1"/>
    <col min="7675" max="7675" width="11.42578125" style="40"/>
    <col min="7676" max="7676" width="34.5703125" style="40" bestFit="1" customWidth="1"/>
    <col min="7677" max="7679" width="11.42578125" style="40"/>
    <col min="7680" max="7681" width="2.7109375" style="40" customWidth="1"/>
    <col min="7682" max="7688" width="13.7109375" style="40" customWidth="1"/>
    <col min="7689" max="7690" width="1.85546875" style="40" customWidth="1"/>
    <col min="7691" max="7691" width="11.42578125" style="40"/>
    <col min="7692" max="7692" width="3.28515625" style="40" customWidth="1"/>
    <col min="7693" max="7700" width="3.140625" style="40" customWidth="1"/>
    <col min="7701" max="7701" width="3.5703125" style="40" customWidth="1"/>
    <col min="7702" max="7703" width="3.42578125" style="40" customWidth="1"/>
    <col min="7704" max="7705" width="3.5703125" style="40" customWidth="1"/>
    <col min="7706" max="7708" width="3.28515625" style="40" customWidth="1"/>
    <col min="7709" max="7710" width="3.140625" style="40" customWidth="1"/>
    <col min="7711" max="7723" width="3.28515625" style="40" customWidth="1"/>
    <col min="7724" max="7881" width="11.42578125" style="40"/>
    <col min="7882" max="7882" width="12.85546875" style="40" customWidth="1"/>
    <col min="7883" max="7883" width="1.7109375" style="40" customWidth="1"/>
    <col min="7884" max="7884" width="3.28515625" style="40" customWidth="1"/>
    <col min="7885" max="7892" width="3" style="40" customWidth="1"/>
    <col min="7893" max="7894" width="3.7109375" style="40" customWidth="1"/>
    <col min="7895" max="7895" width="3.42578125" style="40" customWidth="1"/>
    <col min="7896" max="7897" width="3.5703125" style="40" customWidth="1"/>
    <col min="7898" max="7900" width="3.28515625" style="40" customWidth="1"/>
    <col min="7901" max="7902" width="3.140625" style="40" customWidth="1"/>
    <col min="7903" max="7915" width="3.28515625" style="40" customWidth="1"/>
    <col min="7916" max="7918" width="1.5703125" style="40" customWidth="1"/>
    <col min="7919" max="7919" width="10.85546875" style="40" customWidth="1"/>
    <col min="7920" max="7920" width="23.140625" style="40" bestFit="1" customWidth="1"/>
    <col min="7921" max="7921" width="31.7109375" style="40" bestFit="1" customWidth="1"/>
    <col min="7922" max="7925" width="11.42578125" style="40"/>
    <col min="7926" max="7926" width="11.7109375" style="40" customWidth="1"/>
    <col min="7927" max="7927" width="32.28515625" style="40" customWidth="1"/>
    <col min="7928" max="7928" width="17.42578125" style="40" bestFit="1" customWidth="1"/>
    <col min="7929" max="7929" width="26" style="40" bestFit="1" customWidth="1"/>
    <col min="7930" max="7930" width="9" style="40" bestFit="1" customWidth="1"/>
    <col min="7931" max="7931" width="11.42578125" style="40"/>
    <col min="7932" max="7932" width="34.5703125" style="40" bestFit="1" customWidth="1"/>
    <col min="7933" max="7935" width="11.42578125" style="40"/>
    <col min="7936" max="7937" width="2.7109375" style="40" customWidth="1"/>
    <col min="7938" max="7944" width="13.7109375" style="40" customWidth="1"/>
    <col min="7945" max="7946" width="1.85546875" style="40" customWidth="1"/>
    <col min="7947" max="7947" width="11.42578125" style="40"/>
    <col min="7948" max="7948" width="3.28515625" style="40" customWidth="1"/>
    <col min="7949" max="7956" width="3.140625" style="40" customWidth="1"/>
    <col min="7957" max="7957" width="3.5703125" style="40" customWidth="1"/>
    <col min="7958" max="7959" width="3.42578125" style="40" customWidth="1"/>
    <col min="7960" max="7961" width="3.5703125" style="40" customWidth="1"/>
    <col min="7962" max="7964" width="3.28515625" style="40" customWidth="1"/>
    <col min="7965" max="7966" width="3.140625" style="40" customWidth="1"/>
    <col min="7967" max="7979" width="3.28515625" style="40" customWidth="1"/>
    <col min="7980" max="8137" width="11.42578125" style="40"/>
    <col min="8138" max="8138" width="12.85546875" style="40" customWidth="1"/>
    <col min="8139" max="8139" width="1.7109375" style="40" customWidth="1"/>
    <col min="8140" max="8140" width="3.28515625" style="40" customWidth="1"/>
    <col min="8141" max="8148" width="3" style="40" customWidth="1"/>
    <col min="8149" max="8150" width="3.7109375" style="40" customWidth="1"/>
    <col min="8151" max="8151" width="3.42578125" style="40" customWidth="1"/>
    <col min="8152" max="8153" width="3.5703125" style="40" customWidth="1"/>
    <col min="8154" max="8156" width="3.28515625" style="40" customWidth="1"/>
    <col min="8157" max="8158" width="3.140625" style="40" customWidth="1"/>
    <col min="8159" max="8171" width="3.28515625" style="40" customWidth="1"/>
    <col min="8172" max="8174" width="1.5703125" style="40" customWidth="1"/>
    <col min="8175" max="8175" width="10.85546875" style="40" customWidth="1"/>
    <col min="8176" max="8176" width="23.140625" style="40" bestFit="1" customWidth="1"/>
    <col min="8177" max="8177" width="31.7109375" style="40" bestFit="1" customWidth="1"/>
    <col min="8178" max="8181" width="11.42578125" style="40"/>
    <col min="8182" max="8182" width="11.7109375" style="40" customWidth="1"/>
    <col min="8183" max="8183" width="32.28515625" style="40" customWidth="1"/>
    <col min="8184" max="8184" width="17.42578125" style="40" bestFit="1" customWidth="1"/>
    <col min="8185" max="8185" width="26" style="40" bestFit="1" customWidth="1"/>
    <col min="8186" max="8186" width="9" style="40" bestFit="1" customWidth="1"/>
    <col min="8187" max="8187" width="11.42578125" style="40"/>
    <col min="8188" max="8188" width="34.5703125" style="40" bestFit="1" customWidth="1"/>
    <col min="8189" max="8191" width="11.42578125" style="40"/>
    <col min="8192" max="8193" width="2.7109375" style="40" customWidth="1"/>
    <col min="8194" max="8200" width="13.7109375" style="40" customWidth="1"/>
    <col min="8201" max="8202" width="1.85546875" style="40" customWidth="1"/>
    <col min="8203" max="8203" width="11.42578125" style="40"/>
    <col min="8204" max="8204" width="3.28515625" style="40" customWidth="1"/>
    <col min="8205" max="8212" width="3.140625" style="40" customWidth="1"/>
    <col min="8213" max="8213" width="3.5703125" style="40" customWidth="1"/>
    <col min="8214" max="8215" width="3.42578125" style="40" customWidth="1"/>
    <col min="8216" max="8217" width="3.5703125" style="40" customWidth="1"/>
    <col min="8218" max="8220" width="3.28515625" style="40" customWidth="1"/>
    <col min="8221" max="8222" width="3.140625" style="40" customWidth="1"/>
    <col min="8223" max="8235" width="3.28515625" style="40" customWidth="1"/>
    <col min="8236" max="8393" width="11.42578125" style="40"/>
    <col min="8394" max="8394" width="12.85546875" style="40" customWidth="1"/>
    <col min="8395" max="8395" width="1.7109375" style="40" customWidth="1"/>
    <col min="8396" max="8396" width="3.28515625" style="40" customWidth="1"/>
    <col min="8397" max="8404" width="3" style="40" customWidth="1"/>
    <col min="8405" max="8406" width="3.7109375" style="40" customWidth="1"/>
    <col min="8407" max="8407" width="3.42578125" style="40" customWidth="1"/>
    <col min="8408" max="8409" width="3.5703125" style="40" customWidth="1"/>
    <col min="8410" max="8412" width="3.28515625" style="40" customWidth="1"/>
    <col min="8413" max="8414" width="3.140625" style="40" customWidth="1"/>
    <col min="8415" max="8427" width="3.28515625" style="40" customWidth="1"/>
    <col min="8428" max="8430" width="1.5703125" style="40" customWidth="1"/>
    <col min="8431" max="8431" width="10.85546875" style="40" customWidth="1"/>
    <col min="8432" max="8432" width="23.140625" style="40" bestFit="1" customWidth="1"/>
    <col min="8433" max="8433" width="31.7109375" style="40" bestFit="1" customWidth="1"/>
    <col min="8434" max="8437" width="11.42578125" style="40"/>
    <col min="8438" max="8438" width="11.7109375" style="40" customWidth="1"/>
    <col min="8439" max="8439" width="32.28515625" style="40" customWidth="1"/>
    <col min="8440" max="8440" width="17.42578125" style="40" bestFit="1" customWidth="1"/>
    <col min="8441" max="8441" width="26" style="40" bestFit="1" customWidth="1"/>
    <col min="8442" max="8442" width="9" style="40" bestFit="1" customWidth="1"/>
    <col min="8443" max="8443" width="11.42578125" style="40"/>
    <col min="8444" max="8444" width="34.5703125" style="40" bestFit="1" customWidth="1"/>
    <col min="8445" max="8447" width="11.42578125" style="40"/>
    <col min="8448" max="8449" width="2.7109375" style="40" customWidth="1"/>
    <col min="8450" max="8456" width="13.7109375" style="40" customWidth="1"/>
    <col min="8457" max="8458" width="1.85546875" style="40" customWidth="1"/>
    <col min="8459" max="8459" width="11.42578125" style="40"/>
    <col min="8460" max="8460" width="3.28515625" style="40" customWidth="1"/>
    <col min="8461" max="8468" width="3.140625" style="40" customWidth="1"/>
    <col min="8469" max="8469" width="3.5703125" style="40" customWidth="1"/>
    <col min="8470" max="8471" width="3.42578125" style="40" customWidth="1"/>
    <col min="8472" max="8473" width="3.5703125" style="40" customWidth="1"/>
    <col min="8474" max="8476" width="3.28515625" style="40" customWidth="1"/>
    <col min="8477" max="8478" width="3.140625" style="40" customWidth="1"/>
    <col min="8479" max="8491" width="3.28515625" style="40" customWidth="1"/>
    <col min="8492" max="8649" width="11.42578125" style="40"/>
    <col min="8650" max="8650" width="12.85546875" style="40" customWidth="1"/>
    <col min="8651" max="8651" width="1.7109375" style="40" customWidth="1"/>
    <col min="8652" max="8652" width="3.28515625" style="40" customWidth="1"/>
    <col min="8653" max="8660" width="3" style="40" customWidth="1"/>
    <col min="8661" max="8662" width="3.7109375" style="40" customWidth="1"/>
    <col min="8663" max="8663" width="3.42578125" style="40" customWidth="1"/>
    <col min="8664" max="8665" width="3.5703125" style="40" customWidth="1"/>
    <col min="8666" max="8668" width="3.28515625" style="40" customWidth="1"/>
    <col min="8669" max="8670" width="3.140625" style="40" customWidth="1"/>
    <col min="8671" max="8683" width="3.28515625" style="40" customWidth="1"/>
    <col min="8684" max="8686" width="1.5703125" style="40" customWidth="1"/>
    <col min="8687" max="8687" width="10.85546875" style="40" customWidth="1"/>
    <col min="8688" max="8688" width="23.140625" style="40" bestFit="1" customWidth="1"/>
    <col min="8689" max="8689" width="31.7109375" style="40" bestFit="1" customWidth="1"/>
    <col min="8690" max="8693" width="11.42578125" style="40"/>
    <col min="8694" max="8694" width="11.7109375" style="40" customWidth="1"/>
    <col min="8695" max="8695" width="32.28515625" style="40" customWidth="1"/>
    <col min="8696" max="8696" width="17.42578125" style="40" bestFit="1" customWidth="1"/>
    <col min="8697" max="8697" width="26" style="40" bestFit="1" customWidth="1"/>
    <col min="8698" max="8698" width="9" style="40" bestFit="1" customWidth="1"/>
    <col min="8699" max="8699" width="11.42578125" style="40"/>
    <col min="8700" max="8700" width="34.5703125" style="40" bestFit="1" customWidth="1"/>
    <col min="8701" max="8703" width="11.42578125" style="40"/>
    <col min="8704" max="8705" width="2.7109375" style="40" customWidth="1"/>
    <col min="8706" max="8712" width="13.7109375" style="40" customWidth="1"/>
    <col min="8713" max="8714" width="1.85546875" style="40" customWidth="1"/>
    <col min="8715" max="8715" width="11.42578125" style="40"/>
    <col min="8716" max="8716" width="3.28515625" style="40" customWidth="1"/>
    <col min="8717" max="8724" width="3.140625" style="40" customWidth="1"/>
    <col min="8725" max="8725" width="3.5703125" style="40" customWidth="1"/>
    <col min="8726" max="8727" width="3.42578125" style="40" customWidth="1"/>
    <col min="8728" max="8729" width="3.5703125" style="40" customWidth="1"/>
    <col min="8730" max="8732" width="3.28515625" style="40" customWidth="1"/>
    <col min="8733" max="8734" width="3.140625" style="40" customWidth="1"/>
    <col min="8735" max="8747" width="3.28515625" style="40" customWidth="1"/>
    <col min="8748" max="8905" width="11.42578125" style="40"/>
    <col min="8906" max="8906" width="12.85546875" style="40" customWidth="1"/>
    <col min="8907" max="8907" width="1.7109375" style="40" customWidth="1"/>
    <col min="8908" max="8908" width="3.28515625" style="40" customWidth="1"/>
    <col min="8909" max="8916" width="3" style="40" customWidth="1"/>
    <col min="8917" max="8918" width="3.7109375" style="40" customWidth="1"/>
    <col min="8919" max="8919" width="3.42578125" style="40" customWidth="1"/>
    <col min="8920" max="8921" width="3.5703125" style="40" customWidth="1"/>
    <col min="8922" max="8924" width="3.28515625" style="40" customWidth="1"/>
    <col min="8925" max="8926" width="3.140625" style="40" customWidth="1"/>
    <col min="8927" max="8939" width="3.28515625" style="40" customWidth="1"/>
    <col min="8940" max="8942" width="1.5703125" style="40" customWidth="1"/>
    <col min="8943" max="8943" width="10.85546875" style="40" customWidth="1"/>
    <col min="8944" max="8944" width="23.140625" style="40" bestFit="1" customWidth="1"/>
    <col min="8945" max="8945" width="31.7109375" style="40" bestFit="1" customWidth="1"/>
    <col min="8946" max="8949" width="11.42578125" style="40"/>
    <col min="8950" max="8950" width="11.7109375" style="40" customWidth="1"/>
    <col min="8951" max="8951" width="32.28515625" style="40" customWidth="1"/>
    <col min="8952" max="8952" width="17.42578125" style="40" bestFit="1" customWidth="1"/>
    <col min="8953" max="8953" width="26" style="40" bestFit="1" customWidth="1"/>
    <col min="8954" max="8954" width="9" style="40" bestFit="1" customWidth="1"/>
    <col min="8955" max="8955" width="11.42578125" style="40"/>
    <col min="8956" max="8956" width="34.5703125" style="40" bestFit="1" customWidth="1"/>
    <col min="8957" max="8959" width="11.42578125" style="40"/>
    <col min="8960" max="8961" width="2.7109375" style="40" customWidth="1"/>
    <col min="8962" max="8968" width="13.7109375" style="40" customWidth="1"/>
    <col min="8969" max="8970" width="1.85546875" style="40" customWidth="1"/>
    <col min="8971" max="8971" width="11.42578125" style="40"/>
    <col min="8972" max="8972" width="3.28515625" style="40" customWidth="1"/>
    <col min="8973" max="8980" width="3.140625" style="40" customWidth="1"/>
    <col min="8981" max="8981" width="3.5703125" style="40" customWidth="1"/>
    <col min="8982" max="8983" width="3.42578125" style="40" customWidth="1"/>
    <col min="8984" max="8985" width="3.5703125" style="40" customWidth="1"/>
    <col min="8986" max="8988" width="3.28515625" style="40" customWidth="1"/>
    <col min="8989" max="8990" width="3.140625" style="40" customWidth="1"/>
    <col min="8991" max="9003" width="3.28515625" style="40" customWidth="1"/>
    <col min="9004" max="9161" width="11.42578125" style="40"/>
    <col min="9162" max="9162" width="12.85546875" style="40" customWidth="1"/>
    <col min="9163" max="9163" width="1.7109375" style="40" customWidth="1"/>
    <col min="9164" max="9164" width="3.28515625" style="40" customWidth="1"/>
    <col min="9165" max="9172" width="3" style="40" customWidth="1"/>
    <col min="9173" max="9174" width="3.7109375" style="40" customWidth="1"/>
    <col min="9175" max="9175" width="3.42578125" style="40" customWidth="1"/>
    <col min="9176" max="9177" width="3.5703125" style="40" customWidth="1"/>
    <col min="9178" max="9180" width="3.28515625" style="40" customWidth="1"/>
    <col min="9181" max="9182" width="3.140625" style="40" customWidth="1"/>
    <col min="9183" max="9195" width="3.28515625" style="40" customWidth="1"/>
    <col min="9196" max="9198" width="1.5703125" style="40" customWidth="1"/>
    <col min="9199" max="9199" width="10.85546875" style="40" customWidth="1"/>
    <col min="9200" max="9200" width="23.140625" style="40" bestFit="1" customWidth="1"/>
    <col min="9201" max="9201" width="31.7109375" style="40" bestFit="1" customWidth="1"/>
    <col min="9202" max="9205" width="11.42578125" style="40"/>
    <col min="9206" max="9206" width="11.7109375" style="40" customWidth="1"/>
    <col min="9207" max="9207" width="32.28515625" style="40" customWidth="1"/>
    <col min="9208" max="9208" width="17.42578125" style="40" bestFit="1" customWidth="1"/>
    <col min="9209" max="9209" width="26" style="40" bestFit="1" customWidth="1"/>
    <col min="9210" max="9210" width="9" style="40" bestFit="1" customWidth="1"/>
    <col min="9211" max="9211" width="11.42578125" style="40"/>
    <col min="9212" max="9212" width="34.5703125" style="40" bestFit="1" customWidth="1"/>
    <col min="9213" max="9215" width="11.42578125" style="40"/>
    <col min="9216" max="9217" width="2.7109375" style="40" customWidth="1"/>
    <col min="9218" max="9224" width="13.7109375" style="40" customWidth="1"/>
    <col min="9225" max="9226" width="1.85546875" style="40" customWidth="1"/>
    <col min="9227" max="9227" width="11.42578125" style="40"/>
    <col min="9228" max="9228" width="3.28515625" style="40" customWidth="1"/>
    <col min="9229" max="9236" width="3.140625" style="40" customWidth="1"/>
    <col min="9237" max="9237" width="3.5703125" style="40" customWidth="1"/>
    <col min="9238" max="9239" width="3.42578125" style="40" customWidth="1"/>
    <col min="9240" max="9241" width="3.5703125" style="40" customWidth="1"/>
    <col min="9242" max="9244" width="3.28515625" style="40" customWidth="1"/>
    <col min="9245" max="9246" width="3.140625" style="40" customWidth="1"/>
    <col min="9247" max="9259" width="3.28515625" style="40" customWidth="1"/>
    <col min="9260" max="9417" width="11.42578125" style="40"/>
    <col min="9418" max="9418" width="12.85546875" style="40" customWidth="1"/>
    <col min="9419" max="9419" width="1.7109375" style="40" customWidth="1"/>
    <col min="9420" max="9420" width="3.28515625" style="40" customWidth="1"/>
    <col min="9421" max="9428" width="3" style="40" customWidth="1"/>
    <col min="9429" max="9430" width="3.7109375" style="40" customWidth="1"/>
    <col min="9431" max="9431" width="3.42578125" style="40" customWidth="1"/>
    <col min="9432" max="9433" width="3.5703125" style="40" customWidth="1"/>
    <col min="9434" max="9436" width="3.28515625" style="40" customWidth="1"/>
    <col min="9437" max="9438" width="3.140625" style="40" customWidth="1"/>
    <col min="9439" max="9451" width="3.28515625" style="40" customWidth="1"/>
    <col min="9452" max="9454" width="1.5703125" style="40" customWidth="1"/>
    <col min="9455" max="9455" width="10.85546875" style="40" customWidth="1"/>
    <col min="9456" max="9456" width="23.140625" style="40" bestFit="1" customWidth="1"/>
    <col min="9457" max="9457" width="31.7109375" style="40" bestFit="1" customWidth="1"/>
    <col min="9458" max="9461" width="11.42578125" style="40"/>
    <col min="9462" max="9462" width="11.7109375" style="40" customWidth="1"/>
    <col min="9463" max="9463" width="32.28515625" style="40" customWidth="1"/>
    <col min="9464" max="9464" width="17.42578125" style="40" bestFit="1" customWidth="1"/>
    <col min="9465" max="9465" width="26" style="40" bestFit="1" customWidth="1"/>
    <col min="9466" max="9466" width="9" style="40" bestFit="1" customWidth="1"/>
    <col min="9467" max="9467" width="11.42578125" style="40"/>
    <col min="9468" max="9468" width="34.5703125" style="40" bestFit="1" customWidth="1"/>
    <col min="9469" max="9471" width="11.42578125" style="40"/>
    <col min="9472" max="9473" width="2.7109375" style="40" customWidth="1"/>
    <col min="9474" max="9480" width="13.7109375" style="40" customWidth="1"/>
    <col min="9481" max="9482" width="1.85546875" style="40" customWidth="1"/>
    <col min="9483" max="9483" width="11.42578125" style="40"/>
    <col min="9484" max="9484" width="3.28515625" style="40" customWidth="1"/>
    <col min="9485" max="9492" width="3.140625" style="40" customWidth="1"/>
    <col min="9493" max="9493" width="3.5703125" style="40" customWidth="1"/>
    <col min="9494" max="9495" width="3.42578125" style="40" customWidth="1"/>
    <col min="9496" max="9497" width="3.5703125" style="40" customWidth="1"/>
    <col min="9498" max="9500" width="3.28515625" style="40" customWidth="1"/>
    <col min="9501" max="9502" width="3.140625" style="40" customWidth="1"/>
    <col min="9503" max="9515" width="3.28515625" style="40" customWidth="1"/>
    <col min="9516" max="9673" width="11.42578125" style="40"/>
    <col min="9674" max="9674" width="12.85546875" style="40" customWidth="1"/>
    <col min="9675" max="9675" width="1.7109375" style="40" customWidth="1"/>
    <col min="9676" max="9676" width="3.28515625" style="40" customWidth="1"/>
    <col min="9677" max="9684" width="3" style="40" customWidth="1"/>
    <col min="9685" max="9686" width="3.7109375" style="40" customWidth="1"/>
    <col min="9687" max="9687" width="3.42578125" style="40" customWidth="1"/>
    <col min="9688" max="9689" width="3.5703125" style="40" customWidth="1"/>
    <col min="9690" max="9692" width="3.28515625" style="40" customWidth="1"/>
    <col min="9693" max="9694" width="3.140625" style="40" customWidth="1"/>
    <col min="9695" max="9707" width="3.28515625" style="40" customWidth="1"/>
    <col min="9708" max="9710" width="1.5703125" style="40" customWidth="1"/>
    <col min="9711" max="9711" width="10.85546875" style="40" customWidth="1"/>
    <col min="9712" max="9712" width="23.140625" style="40" bestFit="1" customWidth="1"/>
    <col min="9713" max="9713" width="31.7109375" style="40" bestFit="1" customWidth="1"/>
    <col min="9714" max="9717" width="11.42578125" style="40"/>
    <col min="9718" max="9718" width="11.7109375" style="40" customWidth="1"/>
    <col min="9719" max="9719" width="32.28515625" style="40" customWidth="1"/>
    <col min="9720" max="9720" width="17.42578125" style="40" bestFit="1" customWidth="1"/>
    <col min="9721" max="9721" width="26" style="40" bestFit="1" customWidth="1"/>
    <col min="9722" max="9722" width="9" style="40" bestFit="1" customWidth="1"/>
    <col min="9723" max="9723" width="11.42578125" style="40"/>
    <col min="9724" max="9724" width="34.5703125" style="40" bestFit="1" customWidth="1"/>
    <col min="9725" max="9727" width="11.42578125" style="40"/>
    <col min="9728" max="9729" width="2.7109375" style="40" customWidth="1"/>
    <col min="9730" max="9736" width="13.7109375" style="40" customWidth="1"/>
    <col min="9737" max="9738" width="1.85546875" style="40" customWidth="1"/>
    <col min="9739" max="9739" width="11.42578125" style="40"/>
    <col min="9740" max="9740" width="3.28515625" style="40" customWidth="1"/>
    <col min="9741" max="9748" width="3.140625" style="40" customWidth="1"/>
    <col min="9749" max="9749" width="3.5703125" style="40" customWidth="1"/>
    <col min="9750" max="9751" width="3.42578125" style="40" customWidth="1"/>
    <col min="9752" max="9753" width="3.5703125" style="40" customWidth="1"/>
    <col min="9754" max="9756" width="3.28515625" style="40" customWidth="1"/>
    <col min="9757" max="9758" width="3.140625" style="40" customWidth="1"/>
    <col min="9759" max="9771" width="3.28515625" style="40" customWidth="1"/>
    <col min="9772" max="9929" width="11.42578125" style="40"/>
    <col min="9930" max="9930" width="12.85546875" style="40" customWidth="1"/>
    <col min="9931" max="9931" width="1.7109375" style="40" customWidth="1"/>
    <col min="9932" max="9932" width="3.28515625" style="40" customWidth="1"/>
    <col min="9933" max="9940" width="3" style="40" customWidth="1"/>
    <col min="9941" max="9942" width="3.7109375" style="40" customWidth="1"/>
    <col min="9943" max="9943" width="3.42578125" style="40" customWidth="1"/>
    <col min="9944" max="9945" width="3.5703125" style="40" customWidth="1"/>
    <col min="9946" max="9948" width="3.28515625" style="40" customWidth="1"/>
    <col min="9949" max="9950" width="3.140625" style="40" customWidth="1"/>
    <col min="9951" max="9963" width="3.28515625" style="40" customWidth="1"/>
    <col min="9964" max="9966" width="1.5703125" style="40" customWidth="1"/>
    <col min="9967" max="9967" width="10.85546875" style="40" customWidth="1"/>
    <col min="9968" max="9968" width="23.140625" style="40" bestFit="1" customWidth="1"/>
    <col min="9969" max="9969" width="31.7109375" style="40" bestFit="1" customWidth="1"/>
    <col min="9970" max="9973" width="11.42578125" style="40"/>
    <col min="9974" max="9974" width="11.7109375" style="40" customWidth="1"/>
    <col min="9975" max="9975" width="32.28515625" style="40" customWidth="1"/>
    <col min="9976" max="9976" width="17.42578125" style="40" bestFit="1" customWidth="1"/>
    <col min="9977" max="9977" width="26" style="40" bestFit="1" customWidth="1"/>
    <col min="9978" max="9978" width="9" style="40" bestFit="1" customWidth="1"/>
    <col min="9979" max="9979" width="11.42578125" style="40"/>
    <col min="9980" max="9980" width="34.5703125" style="40" bestFit="1" customWidth="1"/>
    <col min="9981" max="9983" width="11.42578125" style="40"/>
    <col min="9984" max="9985" width="2.7109375" style="40" customWidth="1"/>
    <col min="9986" max="9992" width="13.7109375" style="40" customWidth="1"/>
    <col min="9993" max="9994" width="1.85546875" style="40" customWidth="1"/>
    <col min="9995" max="9995" width="11.42578125" style="40"/>
    <col min="9996" max="9996" width="3.28515625" style="40" customWidth="1"/>
    <col min="9997" max="10004" width="3.140625" style="40" customWidth="1"/>
    <col min="10005" max="10005" width="3.5703125" style="40" customWidth="1"/>
    <col min="10006" max="10007" width="3.42578125" style="40" customWidth="1"/>
    <col min="10008" max="10009" width="3.5703125" style="40" customWidth="1"/>
    <col min="10010" max="10012" width="3.28515625" style="40" customWidth="1"/>
    <col min="10013" max="10014" width="3.140625" style="40" customWidth="1"/>
    <col min="10015" max="10027" width="3.28515625" style="40" customWidth="1"/>
    <col min="10028" max="10185" width="11.42578125" style="40"/>
    <col min="10186" max="10186" width="12.85546875" style="40" customWidth="1"/>
    <col min="10187" max="10187" width="1.7109375" style="40" customWidth="1"/>
    <col min="10188" max="10188" width="3.28515625" style="40" customWidth="1"/>
    <col min="10189" max="10196" width="3" style="40" customWidth="1"/>
    <col min="10197" max="10198" width="3.7109375" style="40" customWidth="1"/>
    <col min="10199" max="10199" width="3.42578125" style="40" customWidth="1"/>
    <col min="10200" max="10201" width="3.5703125" style="40" customWidth="1"/>
    <col min="10202" max="10204" width="3.28515625" style="40" customWidth="1"/>
    <col min="10205" max="10206" width="3.140625" style="40" customWidth="1"/>
    <col min="10207" max="10219" width="3.28515625" style="40" customWidth="1"/>
    <col min="10220" max="10222" width="1.5703125" style="40" customWidth="1"/>
    <col min="10223" max="10223" width="10.85546875" style="40" customWidth="1"/>
    <col min="10224" max="10224" width="23.140625" style="40" bestFit="1" customWidth="1"/>
    <col min="10225" max="10225" width="31.7109375" style="40" bestFit="1" customWidth="1"/>
    <col min="10226" max="10229" width="11.42578125" style="40"/>
    <col min="10230" max="10230" width="11.7109375" style="40" customWidth="1"/>
    <col min="10231" max="10231" width="32.28515625" style="40" customWidth="1"/>
    <col min="10232" max="10232" width="17.42578125" style="40" bestFit="1" customWidth="1"/>
    <col min="10233" max="10233" width="26" style="40" bestFit="1" customWidth="1"/>
    <col min="10234" max="10234" width="9" style="40" bestFit="1" customWidth="1"/>
    <col min="10235" max="10235" width="11.42578125" style="40"/>
    <col min="10236" max="10236" width="34.5703125" style="40" bestFit="1" customWidth="1"/>
    <col min="10237" max="10239" width="11.42578125" style="40"/>
    <col min="10240" max="10241" width="2.7109375" style="40" customWidth="1"/>
    <col min="10242" max="10248" width="13.7109375" style="40" customWidth="1"/>
    <col min="10249" max="10250" width="1.85546875" style="40" customWidth="1"/>
    <col min="10251" max="10251" width="11.42578125" style="40"/>
    <col min="10252" max="10252" width="3.28515625" style="40" customWidth="1"/>
    <col min="10253" max="10260" width="3.140625" style="40" customWidth="1"/>
    <col min="10261" max="10261" width="3.5703125" style="40" customWidth="1"/>
    <col min="10262" max="10263" width="3.42578125" style="40" customWidth="1"/>
    <col min="10264" max="10265" width="3.5703125" style="40" customWidth="1"/>
    <col min="10266" max="10268" width="3.28515625" style="40" customWidth="1"/>
    <col min="10269" max="10270" width="3.140625" style="40" customWidth="1"/>
    <col min="10271" max="10283" width="3.28515625" style="40" customWidth="1"/>
    <col min="10284" max="10441" width="11.42578125" style="40"/>
    <col min="10442" max="10442" width="12.85546875" style="40" customWidth="1"/>
    <col min="10443" max="10443" width="1.7109375" style="40" customWidth="1"/>
    <col min="10444" max="10444" width="3.28515625" style="40" customWidth="1"/>
    <col min="10445" max="10452" width="3" style="40" customWidth="1"/>
    <col min="10453" max="10454" width="3.7109375" style="40" customWidth="1"/>
    <col min="10455" max="10455" width="3.42578125" style="40" customWidth="1"/>
    <col min="10456" max="10457" width="3.5703125" style="40" customWidth="1"/>
    <col min="10458" max="10460" width="3.28515625" style="40" customWidth="1"/>
    <col min="10461" max="10462" width="3.140625" style="40" customWidth="1"/>
    <col min="10463" max="10475" width="3.28515625" style="40" customWidth="1"/>
    <col min="10476" max="10478" width="1.5703125" style="40" customWidth="1"/>
    <col min="10479" max="10479" width="10.85546875" style="40" customWidth="1"/>
    <col min="10480" max="10480" width="23.140625" style="40" bestFit="1" customWidth="1"/>
    <col min="10481" max="10481" width="31.7109375" style="40" bestFit="1" customWidth="1"/>
    <col min="10482" max="10485" width="11.42578125" style="40"/>
    <col min="10486" max="10486" width="11.7109375" style="40" customWidth="1"/>
    <col min="10487" max="10487" width="32.28515625" style="40" customWidth="1"/>
    <col min="10488" max="10488" width="17.42578125" style="40" bestFit="1" customWidth="1"/>
    <col min="10489" max="10489" width="26" style="40" bestFit="1" customWidth="1"/>
    <col min="10490" max="10490" width="9" style="40" bestFit="1" customWidth="1"/>
    <col min="10491" max="10491" width="11.42578125" style="40"/>
    <col min="10492" max="10492" width="34.5703125" style="40" bestFit="1" customWidth="1"/>
    <col min="10493" max="10495" width="11.42578125" style="40"/>
    <col min="10496" max="10497" width="2.7109375" style="40" customWidth="1"/>
    <col min="10498" max="10504" width="13.7109375" style="40" customWidth="1"/>
    <col min="10505" max="10506" width="1.85546875" style="40" customWidth="1"/>
    <col min="10507" max="10507" width="11.42578125" style="40"/>
    <col min="10508" max="10508" width="3.28515625" style="40" customWidth="1"/>
    <col min="10509" max="10516" width="3.140625" style="40" customWidth="1"/>
    <col min="10517" max="10517" width="3.5703125" style="40" customWidth="1"/>
    <col min="10518" max="10519" width="3.42578125" style="40" customWidth="1"/>
    <col min="10520" max="10521" width="3.5703125" style="40" customWidth="1"/>
    <col min="10522" max="10524" width="3.28515625" style="40" customWidth="1"/>
    <col min="10525" max="10526" width="3.140625" style="40" customWidth="1"/>
    <col min="10527" max="10539" width="3.28515625" style="40" customWidth="1"/>
    <col min="10540" max="10697" width="11.42578125" style="40"/>
    <col min="10698" max="10698" width="12.85546875" style="40" customWidth="1"/>
    <col min="10699" max="10699" width="1.7109375" style="40" customWidth="1"/>
    <col min="10700" max="10700" width="3.28515625" style="40" customWidth="1"/>
    <col min="10701" max="10708" width="3" style="40" customWidth="1"/>
    <col min="10709" max="10710" width="3.7109375" style="40" customWidth="1"/>
    <col min="10711" max="10711" width="3.42578125" style="40" customWidth="1"/>
    <col min="10712" max="10713" width="3.5703125" style="40" customWidth="1"/>
    <col min="10714" max="10716" width="3.28515625" style="40" customWidth="1"/>
    <col min="10717" max="10718" width="3.140625" style="40" customWidth="1"/>
    <col min="10719" max="10731" width="3.28515625" style="40" customWidth="1"/>
    <col min="10732" max="10734" width="1.5703125" style="40" customWidth="1"/>
    <col min="10735" max="10735" width="10.85546875" style="40" customWidth="1"/>
    <col min="10736" max="10736" width="23.140625" style="40" bestFit="1" customWidth="1"/>
    <col min="10737" max="10737" width="31.7109375" style="40" bestFit="1" customWidth="1"/>
    <col min="10738" max="10741" width="11.42578125" style="40"/>
    <col min="10742" max="10742" width="11.7109375" style="40" customWidth="1"/>
    <col min="10743" max="10743" width="32.28515625" style="40" customWidth="1"/>
    <col min="10744" max="10744" width="17.42578125" style="40" bestFit="1" customWidth="1"/>
    <col min="10745" max="10745" width="26" style="40" bestFit="1" customWidth="1"/>
    <col min="10746" max="10746" width="9" style="40" bestFit="1" customWidth="1"/>
    <col min="10747" max="10747" width="11.42578125" style="40"/>
    <col min="10748" max="10748" width="34.5703125" style="40" bestFit="1" customWidth="1"/>
    <col min="10749" max="10751" width="11.42578125" style="40"/>
    <col min="10752" max="10753" width="2.7109375" style="40" customWidth="1"/>
    <col min="10754" max="10760" width="13.7109375" style="40" customWidth="1"/>
    <col min="10761" max="10762" width="1.85546875" style="40" customWidth="1"/>
    <col min="10763" max="10763" width="11.42578125" style="40"/>
    <col min="10764" max="10764" width="3.28515625" style="40" customWidth="1"/>
    <col min="10765" max="10772" width="3.140625" style="40" customWidth="1"/>
    <col min="10773" max="10773" width="3.5703125" style="40" customWidth="1"/>
    <col min="10774" max="10775" width="3.42578125" style="40" customWidth="1"/>
    <col min="10776" max="10777" width="3.5703125" style="40" customWidth="1"/>
    <col min="10778" max="10780" width="3.28515625" style="40" customWidth="1"/>
    <col min="10781" max="10782" width="3.140625" style="40" customWidth="1"/>
    <col min="10783" max="10795" width="3.28515625" style="40" customWidth="1"/>
    <col min="10796" max="10953" width="11.42578125" style="40"/>
    <col min="10954" max="10954" width="12.85546875" style="40" customWidth="1"/>
    <col min="10955" max="10955" width="1.7109375" style="40" customWidth="1"/>
    <col min="10956" max="10956" width="3.28515625" style="40" customWidth="1"/>
    <col min="10957" max="10964" width="3" style="40" customWidth="1"/>
    <col min="10965" max="10966" width="3.7109375" style="40" customWidth="1"/>
    <col min="10967" max="10967" width="3.42578125" style="40" customWidth="1"/>
    <col min="10968" max="10969" width="3.5703125" style="40" customWidth="1"/>
    <col min="10970" max="10972" width="3.28515625" style="40" customWidth="1"/>
    <col min="10973" max="10974" width="3.140625" style="40" customWidth="1"/>
    <col min="10975" max="10987" width="3.28515625" style="40" customWidth="1"/>
    <col min="10988" max="10990" width="1.5703125" style="40" customWidth="1"/>
    <col min="10991" max="10991" width="10.85546875" style="40" customWidth="1"/>
    <col min="10992" max="10992" width="23.140625" style="40" bestFit="1" customWidth="1"/>
    <col min="10993" max="10993" width="31.7109375" style="40" bestFit="1" customWidth="1"/>
    <col min="10994" max="10997" width="11.42578125" style="40"/>
    <col min="10998" max="10998" width="11.7109375" style="40" customWidth="1"/>
    <col min="10999" max="10999" width="32.28515625" style="40" customWidth="1"/>
    <col min="11000" max="11000" width="17.42578125" style="40" bestFit="1" customWidth="1"/>
    <col min="11001" max="11001" width="26" style="40" bestFit="1" customWidth="1"/>
    <col min="11002" max="11002" width="9" style="40" bestFit="1" customWidth="1"/>
    <col min="11003" max="11003" width="11.42578125" style="40"/>
    <col min="11004" max="11004" width="34.5703125" style="40" bestFit="1" customWidth="1"/>
    <col min="11005" max="11007" width="11.42578125" style="40"/>
    <col min="11008" max="11009" width="2.7109375" style="40" customWidth="1"/>
    <col min="11010" max="11016" width="13.7109375" style="40" customWidth="1"/>
    <col min="11017" max="11018" width="1.85546875" style="40" customWidth="1"/>
    <col min="11019" max="11019" width="11.42578125" style="40"/>
    <col min="11020" max="11020" width="3.28515625" style="40" customWidth="1"/>
    <col min="11021" max="11028" width="3.140625" style="40" customWidth="1"/>
    <col min="11029" max="11029" width="3.5703125" style="40" customWidth="1"/>
    <col min="11030" max="11031" width="3.42578125" style="40" customWidth="1"/>
    <col min="11032" max="11033" width="3.5703125" style="40" customWidth="1"/>
    <col min="11034" max="11036" width="3.28515625" style="40" customWidth="1"/>
    <col min="11037" max="11038" width="3.140625" style="40" customWidth="1"/>
    <col min="11039" max="11051" width="3.28515625" style="40" customWidth="1"/>
    <col min="11052" max="11209" width="11.42578125" style="40"/>
    <col min="11210" max="11210" width="12.85546875" style="40" customWidth="1"/>
    <col min="11211" max="11211" width="1.7109375" style="40" customWidth="1"/>
    <col min="11212" max="11212" width="3.28515625" style="40" customWidth="1"/>
    <col min="11213" max="11220" width="3" style="40" customWidth="1"/>
    <col min="11221" max="11222" width="3.7109375" style="40" customWidth="1"/>
    <col min="11223" max="11223" width="3.42578125" style="40" customWidth="1"/>
    <col min="11224" max="11225" width="3.5703125" style="40" customWidth="1"/>
    <col min="11226" max="11228" width="3.28515625" style="40" customWidth="1"/>
    <col min="11229" max="11230" width="3.140625" style="40" customWidth="1"/>
    <col min="11231" max="11243" width="3.28515625" style="40" customWidth="1"/>
    <col min="11244" max="11246" width="1.5703125" style="40" customWidth="1"/>
    <col min="11247" max="11247" width="10.85546875" style="40" customWidth="1"/>
    <col min="11248" max="11248" width="23.140625" style="40" bestFit="1" customWidth="1"/>
    <col min="11249" max="11249" width="31.7109375" style="40" bestFit="1" customWidth="1"/>
    <col min="11250" max="11253" width="11.42578125" style="40"/>
    <col min="11254" max="11254" width="11.7109375" style="40" customWidth="1"/>
    <col min="11255" max="11255" width="32.28515625" style="40" customWidth="1"/>
    <col min="11256" max="11256" width="17.42578125" style="40" bestFit="1" customWidth="1"/>
    <col min="11257" max="11257" width="26" style="40" bestFit="1" customWidth="1"/>
    <col min="11258" max="11258" width="9" style="40" bestFit="1" customWidth="1"/>
    <col min="11259" max="11259" width="11.42578125" style="40"/>
    <col min="11260" max="11260" width="34.5703125" style="40" bestFit="1" customWidth="1"/>
    <col min="11261" max="11263" width="11.42578125" style="40"/>
    <col min="11264" max="11265" width="2.7109375" style="40" customWidth="1"/>
    <col min="11266" max="11272" width="13.7109375" style="40" customWidth="1"/>
    <col min="11273" max="11274" width="1.85546875" style="40" customWidth="1"/>
    <col min="11275" max="11275" width="11.42578125" style="40"/>
    <col min="11276" max="11276" width="3.28515625" style="40" customWidth="1"/>
    <col min="11277" max="11284" width="3.140625" style="40" customWidth="1"/>
    <col min="11285" max="11285" width="3.5703125" style="40" customWidth="1"/>
    <col min="11286" max="11287" width="3.42578125" style="40" customWidth="1"/>
    <col min="11288" max="11289" width="3.5703125" style="40" customWidth="1"/>
    <col min="11290" max="11292" width="3.28515625" style="40" customWidth="1"/>
    <col min="11293" max="11294" width="3.140625" style="40" customWidth="1"/>
    <col min="11295" max="11307" width="3.28515625" style="40" customWidth="1"/>
    <col min="11308" max="11465" width="11.42578125" style="40"/>
    <col min="11466" max="11466" width="12.85546875" style="40" customWidth="1"/>
    <col min="11467" max="11467" width="1.7109375" style="40" customWidth="1"/>
    <col min="11468" max="11468" width="3.28515625" style="40" customWidth="1"/>
    <col min="11469" max="11476" width="3" style="40" customWidth="1"/>
    <col min="11477" max="11478" width="3.7109375" style="40" customWidth="1"/>
    <col min="11479" max="11479" width="3.42578125" style="40" customWidth="1"/>
    <col min="11480" max="11481" width="3.5703125" style="40" customWidth="1"/>
    <col min="11482" max="11484" width="3.28515625" style="40" customWidth="1"/>
    <col min="11485" max="11486" width="3.140625" style="40" customWidth="1"/>
    <col min="11487" max="11499" width="3.28515625" style="40" customWidth="1"/>
    <col min="11500" max="11502" width="1.5703125" style="40" customWidth="1"/>
    <col min="11503" max="11503" width="10.85546875" style="40" customWidth="1"/>
    <col min="11504" max="11504" width="23.140625" style="40" bestFit="1" customWidth="1"/>
    <col min="11505" max="11505" width="31.7109375" style="40" bestFit="1" customWidth="1"/>
    <col min="11506" max="11509" width="11.42578125" style="40"/>
    <col min="11510" max="11510" width="11.7109375" style="40" customWidth="1"/>
    <col min="11511" max="11511" width="32.28515625" style="40" customWidth="1"/>
    <col min="11512" max="11512" width="17.42578125" style="40" bestFit="1" customWidth="1"/>
    <col min="11513" max="11513" width="26" style="40" bestFit="1" customWidth="1"/>
    <col min="11514" max="11514" width="9" style="40" bestFit="1" customWidth="1"/>
    <col min="11515" max="11515" width="11.42578125" style="40"/>
    <col min="11516" max="11516" width="34.5703125" style="40" bestFit="1" customWidth="1"/>
    <col min="11517" max="11519" width="11.42578125" style="40"/>
    <col min="11520" max="11521" width="2.7109375" style="40" customWidth="1"/>
    <col min="11522" max="11528" width="13.7109375" style="40" customWidth="1"/>
    <col min="11529" max="11530" width="1.85546875" style="40" customWidth="1"/>
    <col min="11531" max="11531" width="11.42578125" style="40"/>
    <col min="11532" max="11532" width="3.28515625" style="40" customWidth="1"/>
    <col min="11533" max="11540" width="3.140625" style="40" customWidth="1"/>
    <col min="11541" max="11541" width="3.5703125" style="40" customWidth="1"/>
    <col min="11542" max="11543" width="3.42578125" style="40" customWidth="1"/>
    <col min="11544" max="11545" width="3.5703125" style="40" customWidth="1"/>
    <col min="11546" max="11548" width="3.28515625" style="40" customWidth="1"/>
    <col min="11549" max="11550" width="3.140625" style="40" customWidth="1"/>
    <col min="11551" max="11563" width="3.28515625" style="40" customWidth="1"/>
    <col min="11564" max="11721" width="11.42578125" style="40"/>
    <col min="11722" max="11722" width="12.85546875" style="40" customWidth="1"/>
    <col min="11723" max="11723" width="1.7109375" style="40" customWidth="1"/>
    <col min="11724" max="11724" width="3.28515625" style="40" customWidth="1"/>
    <col min="11725" max="11732" width="3" style="40" customWidth="1"/>
    <col min="11733" max="11734" width="3.7109375" style="40" customWidth="1"/>
    <col min="11735" max="11735" width="3.42578125" style="40" customWidth="1"/>
    <col min="11736" max="11737" width="3.5703125" style="40" customWidth="1"/>
    <col min="11738" max="11740" width="3.28515625" style="40" customWidth="1"/>
    <col min="11741" max="11742" width="3.140625" style="40" customWidth="1"/>
    <col min="11743" max="11755" width="3.28515625" style="40" customWidth="1"/>
    <col min="11756" max="11758" width="1.5703125" style="40" customWidth="1"/>
    <col min="11759" max="11759" width="10.85546875" style="40" customWidth="1"/>
    <col min="11760" max="11760" width="23.140625" style="40" bestFit="1" customWidth="1"/>
    <col min="11761" max="11761" width="31.7109375" style="40" bestFit="1" customWidth="1"/>
    <col min="11762" max="11765" width="11.42578125" style="40"/>
    <col min="11766" max="11766" width="11.7109375" style="40" customWidth="1"/>
    <col min="11767" max="11767" width="32.28515625" style="40" customWidth="1"/>
    <col min="11768" max="11768" width="17.42578125" style="40" bestFit="1" customWidth="1"/>
    <col min="11769" max="11769" width="26" style="40" bestFit="1" customWidth="1"/>
    <col min="11770" max="11770" width="9" style="40" bestFit="1" customWidth="1"/>
    <col min="11771" max="11771" width="11.42578125" style="40"/>
    <col min="11772" max="11772" width="34.5703125" style="40" bestFit="1" customWidth="1"/>
    <col min="11773" max="11775" width="11.42578125" style="40"/>
    <col min="11776" max="11777" width="2.7109375" style="40" customWidth="1"/>
    <col min="11778" max="11784" width="13.7109375" style="40" customWidth="1"/>
    <col min="11785" max="11786" width="1.85546875" style="40" customWidth="1"/>
    <col min="11787" max="11787" width="11.42578125" style="40"/>
    <col min="11788" max="11788" width="3.28515625" style="40" customWidth="1"/>
    <col min="11789" max="11796" width="3.140625" style="40" customWidth="1"/>
    <col min="11797" max="11797" width="3.5703125" style="40" customWidth="1"/>
    <col min="11798" max="11799" width="3.42578125" style="40" customWidth="1"/>
    <col min="11800" max="11801" width="3.5703125" style="40" customWidth="1"/>
    <col min="11802" max="11804" width="3.28515625" style="40" customWidth="1"/>
    <col min="11805" max="11806" width="3.140625" style="40" customWidth="1"/>
    <col min="11807" max="11819" width="3.28515625" style="40" customWidth="1"/>
    <col min="11820" max="11977" width="11.42578125" style="40"/>
    <col min="11978" max="11978" width="12.85546875" style="40" customWidth="1"/>
    <col min="11979" max="11979" width="1.7109375" style="40" customWidth="1"/>
    <col min="11980" max="11980" width="3.28515625" style="40" customWidth="1"/>
    <col min="11981" max="11988" width="3" style="40" customWidth="1"/>
    <col min="11989" max="11990" width="3.7109375" style="40" customWidth="1"/>
    <col min="11991" max="11991" width="3.42578125" style="40" customWidth="1"/>
    <col min="11992" max="11993" width="3.5703125" style="40" customWidth="1"/>
    <col min="11994" max="11996" width="3.28515625" style="40" customWidth="1"/>
    <col min="11997" max="11998" width="3.140625" style="40" customWidth="1"/>
    <col min="11999" max="12011" width="3.28515625" style="40" customWidth="1"/>
    <col min="12012" max="12014" width="1.5703125" style="40" customWidth="1"/>
    <col min="12015" max="12015" width="10.85546875" style="40" customWidth="1"/>
    <col min="12016" max="12016" width="23.140625" style="40" bestFit="1" customWidth="1"/>
    <col min="12017" max="12017" width="31.7109375" style="40" bestFit="1" customWidth="1"/>
    <col min="12018" max="12021" width="11.42578125" style="40"/>
    <col min="12022" max="12022" width="11.7109375" style="40" customWidth="1"/>
    <col min="12023" max="12023" width="32.28515625" style="40" customWidth="1"/>
    <col min="12024" max="12024" width="17.42578125" style="40" bestFit="1" customWidth="1"/>
    <col min="12025" max="12025" width="26" style="40" bestFit="1" customWidth="1"/>
    <col min="12026" max="12026" width="9" style="40" bestFit="1" customWidth="1"/>
    <col min="12027" max="12027" width="11.42578125" style="40"/>
    <col min="12028" max="12028" width="34.5703125" style="40" bestFit="1" customWidth="1"/>
    <col min="12029" max="12031" width="11.42578125" style="40"/>
    <col min="12032" max="12033" width="2.7109375" style="40" customWidth="1"/>
    <col min="12034" max="12040" width="13.7109375" style="40" customWidth="1"/>
    <col min="12041" max="12042" width="1.85546875" style="40" customWidth="1"/>
    <col min="12043" max="12043" width="11.42578125" style="40"/>
    <col min="12044" max="12044" width="3.28515625" style="40" customWidth="1"/>
    <col min="12045" max="12052" width="3.140625" style="40" customWidth="1"/>
    <col min="12053" max="12053" width="3.5703125" style="40" customWidth="1"/>
    <col min="12054" max="12055" width="3.42578125" style="40" customWidth="1"/>
    <col min="12056" max="12057" width="3.5703125" style="40" customWidth="1"/>
    <col min="12058" max="12060" width="3.28515625" style="40" customWidth="1"/>
    <col min="12061" max="12062" width="3.140625" style="40" customWidth="1"/>
    <col min="12063" max="12075" width="3.28515625" style="40" customWidth="1"/>
    <col min="12076" max="12233" width="11.42578125" style="40"/>
    <col min="12234" max="12234" width="12.85546875" style="40" customWidth="1"/>
    <col min="12235" max="12235" width="1.7109375" style="40" customWidth="1"/>
    <col min="12236" max="12236" width="3.28515625" style="40" customWidth="1"/>
    <col min="12237" max="12244" width="3" style="40" customWidth="1"/>
    <col min="12245" max="12246" width="3.7109375" style="40" customWidth="1"/>
    <col min="12247" max="12247" width="3.42578125" style="40" customWidth="1"/>
    <col min="12248" max="12249" width="3.5703125" style="40" customWidth="1"/>
    <col min="12250" max="12252" width="3.28515625" style="40" customWidth="1"/>
    <col min="12253" max="12254" width="3.140625" style="40" customWidth="1"/>
    <col min="12255" max="12267" width="3.28515625" style="40" customWidth="1"/>
    <col min="12268" max="12270" width="1.5703125" style="40" customWidth="1"/>
    <col min="12271" max="12271" width="10.85546875" style="40" customWidth="1"/>
    <col min="12272" max="12272" width="23.140625" style="40" bestFit="1" customWidth="1"/>
    <col min="12273" max="12273" width="31.7109375" style="40" bestFit="1" customWidth="1"/>
    <col min="12274" max="12277" width="11.42578125" style="40"/>
    <col min="12278" max="12278" width="11.7109375" style="40" customWidth="1"/>
    <col min="12279" max="12279" width="32.28515625" style="40" customWidth="1"/>
    <col min="12280" max="12280" width="17.42578125" style="40" bestFit="1" customWidth="1"/>
    <col min="12281" max="12281" width="26" style="40" bestFit="1" customWidth="1"/>
    <col min="12282" max="12282" width="9" style="40" bestFit="1" customWidth="1"/>
    <col min="12283" max="12283" width="11.42578125" style="40"/>
    <col min="12284" max="12284" width="34.5703125" style="40" bestFit="1" customWidth="1"/>
    <col min="12285" max="12287" width="11.42578125" style="40"/>
    <col min="12288" max="12289" width="2.7109375" style="40" customWidth="1"/>
    <col min="12290" max="12296" width="13.7109375" style="40" customWidth="1"/>
    <col min="12297" max="12298" width="1.85546875" style="40" customWidth="1"/>
    <col min="12299" max="12299" width="11.42578125" style="40"/>
    <col min="12300" max="12300" width="3.28515625" style="40" customWidth="1"/>
    <col min="12301" max="12308" width="3.140625" style="40" customWidth="1"/>
    <col min="12309" max="12309" width="3.5703125" style="40" customWidth="1"/>
    <col min="12310" max="12311" width="3.42578125" style="40" customWidth="1"/>
    <col min="12312" max="12313" width="3.5703125" style="40" customWidth="1"/>
    <col min="12314" max="12316" width="3.28515625" style="40" customWidth="1"/>
    <col min="12317" max="12318" width="3.140625" style="40" customWidth="1"/>
    <col min="12319" max="12331" width="3.28515625" style="40" customWidth="1"/>
    <col min="12332" max="12489" width="11.42578125" style="40"/>
    <col min="12490" max="12490" width="12.85546875" style="40" customWidth="1"/>
    <col min="12491" max="12491" width="1.7109375" style="40" customWidth="1"/>
    <col min="12492" max="12492" width="3.28515625" style="40" customWidth="1"/>
    <col min="12493" max="12500" width="3" style="40" customWidth="1"/>
    <col min="12501" max="12502" width="3.7109375" style="40" customWidth="1"/>
    <col min="12503" max="12503" width="3.42578125" style="40" customWidth="1"/>
    <col min="12504" max="12505" width="3.5703125" style="40" customWidth="1"/>
    <col min="12506" max="12508" width="3.28515625" style="40" customWidth="1"/>
    <col min="12509" max="12510" width="3.140625" style="40" customWidth="1"/>
    <col min="12511" max="12523" width="3.28515625" style="40" customWidth="1"/>
    <col min="12524" max="12526" width="1.5703125" style="40" customWidth="1"/>
    <col min="12527" max="12527" width="10.85546875" style="40" customWidth="1"/>
    <col min="12528" max="12528" width="23.140625" style="40" bestFit="1" customWidth="1"/>
    <col min="12529" max="12529" width="31.7109375" style="40" bestFit="1" customWidth="1"/>
    <col min="12530" max="12533" width="11.42578125" style="40"/>
    <col min="12534" max="12534" width="11.7109375" style="40" customWidth="1"/>
    <col min="12535" max="12535" width="32.28515625" style="40" customWidth="1"/>
    <col min="12536" max="12536" width="17.42578125" style="40" bestFit="1" customWidth="1"/>
    <col min="12537" max="12537" width="26" style="40" bestFit="1" customWidth="1"/>
    <col min="12538" max="12538" width="9" style="40" bestFit="1" customWidth="1"/>
    <col min="12539" max="12539" width="11.42578125" style="40"/>
    <col min="12540" max="12540" width="34.5703125" style="40" bestFit="1" customWidth="1"/>
    <col min="12541" max="12543" width="11.42578125" style="40"/>
    <col min="12544" max="12545" width="2.7109375" style="40" customWidth="1"/>
    <col min="12546" max="12552" width="13.7109375" style="40" customWidth="1"/>
    <col min="12553" max="12554" width="1.85546875" style="40" customWidth="1"/>
    <col min="12555" max="12555" width="11.42578125" style="40"/>
    <col min="12556" max="12556" width="3.28515625" style="40" customWidth="1"/>
    <col min="12557" max="12564" width="3.140625" style="40" customWidth="1"/>
    <col min="12565" max="12565" width="3.5703125" style="40" customWidth="1"/>
    <col min="12566" max="12567" width="3.42578125" style="40" customWidth="1"/>
    <col min="12568" max="12569" width="3.5703125" style="40" customWidth="1"/>
    <col min="12570" max="12572" width="3.28515625" style="40" customWidth="1"/>
    <col min="12573" max="12574" width="3.140625" style="40" customWidth="1"/>
    <col min="12575" max="12587" width="3.28515625" style="40" customWidth="1"/>
    <col min="12588" max="12745" width="11.42578125" style="40"/>
    <col min="12746" max="12746" width="12.85546875" style="40" customWidth="1"/>
    <col min="12747" max="12747" width="1.7109375" style="40" customWidth="1"/>
    <col min="12748" max="12748" width="3.28515625" style="40" customWidth="1"/>
    <col min="12749" max="12756" width="3" style="40" customWidth="1"/>
    <col min="12757" max="12758" width="3.7109375" style="40" customWidth="1"/>
    <col min="12759" max="12759" width="3.42578125" style="40" customWidth="1"/>
    <col min="12760" max="12761" width="3.5703125" style="40" customWidth="1"/>
    <col min="12762" max="12764" width="3.28515625" style="40" customWidth="1"/>
    <col min="12765" max="12766" width="3.140625" style="40" customWidth="1"/>
    <col min="12767" max="12779" width="3.28515625" style="40" customWidth="1"/>
    <col min="12780" max="12782" width="1.5703125" style="40" customWidth="1"/>
    <col min="12783" max="12783" width="10.85546875" style="40" customWidth="1"/>
    <col min="12784" max="12784" width="23.140625" style="40" bestFit="1" customWidth="1"/>
    <col min="12785" max="12785" width="31.7109375" style="40" bestFit="1" customWidth="1"/>
    <col min="12786" max="12789" width="11.42578125" style="40"/>
    <col min="12790" max="12790" width="11.7109375" style="40" customWidth="1"/>
    <col min="12791" max="12791" width="32.28515625" style="40" customWidth="1"/>
    <col min="12792" max="12792" width="17.42578125" style="40" bestFit="1" customWidth="1"/>
    <col min="12793" max="12793" width="26" style="40" bestFit="1" customWidth="1"/>
    <col min="12794" max="12794" width="9" style="40" bestFit="1" customWidth="1"/>
    <col min="12795" max="12795" width="11.42578125" style="40"/>
    <col min="12796" max="12796" width="34.5703125" style="40" bestFit="1" customWidth="1"/>
    <col min="12797" max="12799" width="11.42578125" style="40"/>
    <col min="12800" max="12801" width="2.7109375" style="40" customWidth="1"/>
    <col min="12802" max="12808" width="13.7109375" style="40" customWidth="1"/>
    <col min="12809" max="12810" width="1.85546875" style="40" customWidth="1"/>
    <col min="12811" max="12811" width="11.42578125" style="40"/>
    <col min="12812" max="12812" width="3.28515625" style="40" customWidth="1"/>
    <col min="12813" max="12820" width="3.140625" style="40" customWidth="1"/>
    <col min="12821" max="12821" width="3.5703125" style="40" customWidth="1"/>
    <col min="12822" max="12823" width="3.42578125" style="40" customWidth="1"/>
    <col min="12824" max="12825" width="3.5703125" style="40" customWidth="1"/>
    <col min="12826" max="12828" width="3.28515625" style="40" customWidth="1"/>
    <col min="12829" max="12830" width="3.140625" style="40" customWidth="1"/>
    <col min="12831" max="12843" width="3.28515625" style="40" customWidth="1"/>
    <col min="12844" max="13001" width="11.42578125" style="40"/>
    <col min="13002" max="13002" width="12.85546875" style="40" customWidth="1"/>
    <col min="13003" max="13003" width="1.7109375" style="40" customWidth="1"/>
    <col min="13004" max="13004" width="3.28515625" style="40" customWidth="1"/>
    <col min="13005" max="13012" width="3" style="40" customWidth="1"/>
    <col min="13013" max="13014" width="3.7109375" style="40" customWidth="1"/>
    <col min="13015" max="13015" width="3.42578125" style="40" customWidth="1"/>
    <col min="13016" max="13017" width="3.5703125" style="40" customWidth="1"/>
    <col min="13018" max="13020" width="3.28515625" style="40" customWidth="1"/>
    <col min="13021" max="13022" width="3.140625" style="40" customWidth="1"/>
    <col min="13023" max="13035" width="3.28515625" style="40" customWidth="1"/>
    <col min="13036" max="13038" width="1.5703125" style="40" customWidth="1"/>
    <col min="13039" max="13039" width="10.85546875" style="40" customWidth="1"/>
    <col min="13040" max="13040" width="23.140625" style="40" bestFit="1" customWidth="1"/>
    <col min="13041" max="13041" width="31.7109375" style="40" bestFit="1" customWidth="1"/>
    <col min="13042" max="13045" width="11.42578125" style="40"/>
    <col min="13046" max="13046" width="11.7109375" style="40" customWidth="1"/>
    <col min="13047" max="13047" width="32.28515625" style="40" customWidth="1"/>
    <col min="13048" max="13048" width="17.42578125" style="40" bestFit="1" customWidth="1"/>
    <col min="13049" max="13049" width="26" style="40" bestFit="1" customWidth="1"/>
    <col min="13050" max="13050" width="9" style="40" bestFit="1" customWidth="1"/>
    <col min="13051" max="13051" width="11.42578125" style="40"/>
    <col min="13052" max="13052" width="34.5703125" style="40" bestFit="1" customWidth="1"/>
    <col min="13053" max="13055" width="11.42578125" style="40"/>
    <col min="13056" max="13057" width="2.7109375" style="40" customWidth="1"/>
    <col min="13058" max="13064" width="13.7109375" style="40" customWidth="1"/>
    <col min="13065" max="13066" width="1.85546875" style="40" customWidth="1"/>
    <col min="13067" max="13067" width="11.42578125" style="40"/>
    <col min="13068" max="13068" width="3.28515625" style="40" customWidth="1"/>
    <col min="13069" max="13076" width="3.140625" style="40" customWidth="1"/>
    <col min="13077" max="13077" width="3.5703125" style="40" customWidth="1"/>
    <col min="13078" max="13079" width="3.42578125" style="40" customWidth="1"/>
    <col min="13080" max="13081" width="3.5703125" style="40" customWidth="1"/>
    <col min="13082" max="13084" width="3.28515625" style="40" customWidth="1"/>
    <col min="13085" max="13086" width="3.140625" style="40" customWidth="1"/>
    <col min="13087" max="13099" width="3.28515625" style="40" customWidth="1"/>
    <col min="13100" max="13257" width="11.42578125" style="40"/>
    <col min="13258" max="13258" width="12.85546875" style="40" customWidth="1"/>
    <col min="13259" max="13259" width="1.7109375" style="40" customWidth="1"/>
    <col min="13260" max="13260" width="3.28515625" style="40" customWidth="1"/>
    <col min="13261" max="13268" width="3" style="40" customWidth="1"/>
    <col min="13269" max="13270" width="3.7109375" style="40" customWidth="1"/>
    <col min="13271" max="13271" width="3.42578125" style="40" customWidth="1"/>
    <col min="13272" max="13273" width="3.5703125" style="40" customWidth="1"/>
    <col min="13274" max="13276" width="3.28515625" style="40" customWidth="1"/>
    <col min="13277" max="13278" width="3.140625" style="40" customWidth="1"/>
    <col min="13279" max="13291" width="3.28515625" style="40" customWidth="1"/>
    <col min="13292" max="13294" width="1.5703125" style="40" customWidth="1"/>
    <col min="13295" max="13295" width="10.85546875" style="40" customWidth="1"/>
    <col min="13296" max="13296" width="23.140625" style="40" bestFit="1" customWidth="1"/>
    <col min="13297" max="13297" width="31.7109375" style="40" bestFit="1" customWidth="1"/>
    <col min="13298" max="13301" width="11.42578125" style="40"/>
    <col min="13302" max="13302" width="11.7109375" style="40" customWidth="1"/>
    <col min="13303" max="13303" width="32.28515625" style="40" customWidth="1"/>
    <col min="13304" max="13304" width="17.42578125" style="40" bestFit="1" customWidth="1"/>
    <col min="13305" max="13305" width="26" style="40" bestFit="1" customWidth="1"/>
    <col min="13306" max="13306" width="9" style="40" bestFit="1" customWidth="1"/>
    <col min="13307" max="13307" width="11.42578125" style="40"/>
    <col min="13308" max="13308" width="34.5703125" style="40" bestFit="1" customWidth="1"/>
    <col min="13309" max="13311" width="11.42578125" style="40"/>
    <col min="13312" max="13313" width="2.7109375" style="40" customWidth="1"/>
    <col min="13314" max="13320" width="13.7109375" style="40" customWidth="1"/>
    <col min="13321" max="13322" width="1.85546875" style="40" customWidth="1"/>
    <col min="13323" max="13323" width="11.42578125" style="40"/>
    <col min="13324" max="13324" width="3.28515625" style="40" customWidth="1"/>
    <col min="13325" max="13332" width="3.140625" style="40" customWidth="1"/>
    <col min="13333" max="13333" width="3.5703125" style="40" customWidth="1"/>
    <col min="13334" max="13335" width="3.42578125" style="40" customWidth="1"/>
    <col min="13336" max="13337" width="3.5703125" style="40" customWidth="1"/>
    <col min="13338" max="13340" width="3.28515625" style="40" customWidth="1"/>
    <col min="13341" max="13342" width="3.140625" style="40" customWidth="1"/>
    <col min="13343" max="13355" width="3.28515625" style="40" customWidth="1"/>
    <col min="13356" max="13513" width="11.42578125" style="40"/>
    <col min="13514" max="13514" width="12.85546875" style="40" customWidth="1"/>
    <col min="13515" max="13515" width="1.7109375" style="40" customWidth="1"/>
    <col min="13516" max="13516" width="3.28515625" style="40" customWidth="1"/>
    <col min="13517" max="13524" width="3" style="40" customWidth="1"/>
    <col min="13525" max="13526" width="3.7109375" style="40" customWidth="1"/>
    <col min="13527" max="13527" width="3.42578125" style="40" customWidth="1"/>
    <col min="13528" max="13529" width="3.5703125" style="40" customWidth="1"/>
    <col min="13530" max="13532" width="3.28515625" style="40" customWidth="1"/>
    <col min="13533" max="13534" width="3.140625" style="40" customWidth="1"/>
    <col min="13535" max="13547" width="3.28515625" style="40" customWidth="1"/>
    <col min="13548" max="13550" width="1.5703125" style="40" customWidth="1"/>
    <col min="13551" max="13551" width="10.85546875" style="40" customWidth="1"/>
    <col min="13552" max="13552" width="23.140625" style="40" bestFit="1" customWidth="1"/>
    <col min="13553" max="13553" width="31.7109375" style="40" bestFit="1" customWidth="1"/>
    <col min="13554" max="13557" width="11.42578125" style="40"/>
    <col min="13558" max="13558" width="11.7109375" style="40" customWidth="1"/>
    <col min="13559" max="13559" width="32.28515625" style="40" customWidth="1"/>
    <col min="13560" max="13560" width="17.42578125" style="40" bestFit="1" customWidth="1"/>
    <col min="13561" max="13561" width="26" style="40" bestFit="1" customWidth="1"/>
    <col min="13562" max="13562" width="9" style="40" bestFit="1" customWidth="1"/>
    <col min="13563" max="13563" width="11.42578125" style="40"/>
    <col min="13564" max="13564" width="34.5703125" style="40" bestFit="1" customWidth="1"/>
    <col min="13565" max="13567" width="11.42578125" style="40"/>
    <col min="13568" max="13569" width="2.7109375" style="40" customWidth="1"/>
    <col min="13570" max="13576" width="13.7109375" style="40" customWidth="1"/>
    <col min="13577" max="13578" width="1.85546875" style="40" customWidth="1"/>
    <col min="13579" max="13579" width="11.42578125" style="40"/>
    <col min="13580" max="13580" width="3.28515625" style="40" customWidth="1"/>
    <col min="13581" max="13588" width="3.140625" style="40" customWidth="1"/>
    <col min="13589" max="13589" width="3.5703125" style="40" customWidth="1"/>
    <col min="13590" max="13591" width="3.42578125" style="40" customWidth="1"/>
    <col min="13592" max="13593" width="3.5703125" style="40" customWidth="1"/>
    <col min="13594" max="13596" width="3.28515625" style="40" customWidth="1"/>
    <col min="13597" max="13598" width="3.140625" style="40" customWidth="1"/>
    <col min="13599" max="13611" width="3.28515625" style="40" customWidth="1"/>
    <col min="13612" max="13769" width="11.42578125" style="40"/>
    <col min="13770" max="13770" width="12.85546875" style="40" customWidth="1"/>
    <col min="13771" max="13771" width="1.7109375" style="40" customWidth="1"/>
    <col min="13772" max="13772" width="3.28515625" style="40" customWidth="1"/>
    <col min="13773" max="13780" width="3" style="40" customWidth="1"/>
    <col min="13781" max="13782" width="3.7109375" style="40" customWidth="1"/>
    <col min="13783" max="13783" width="3.42578125" style="40" customWidth="1"/>
    <col min="13784" max="13785" width="3.5703125" style="40" customWidth="1"/>
    <col min="13786" max="13788" width="3.28515625" style="40" customWidth="1"/>
    <col min="13789" max="13790" width="3.140625" style="40" customWidth="1"/>
    <col min="13791" max="13803" width="3.28515625" style="40" customWidth="1"/>
    <col min="13804" max="13806" width="1.5703125" style="40" customWidth="1"/>
    <col min="13807" max="13807" width="10.85546875" style="40" customWidth="1"/>
    <col min="13808" max="13808" width="23.140625" style="40" bestFit="1" customWidth="1"/>
    <col min="13809" max="13809" width="31.7109375" style="40" bestFit="1" customWidth="1"/>
    <col min="13810" max="13813" width="11.42578125" style="40"/>
    <col min="13814" max="13814" width="11.7109375" style="40" customWidth="1"/>
    <col min="13815" max="13815" width="32.28515625" style="40" customWidth="1"/>
    <col min="13816" max="13816" width="17.42578125" style="40" bestFit="1" customWidth="1"/>
    <col min="13817" max="13817" width="26" style="40" bestFit="1" customWidth="1"/>
    <col min="13818" max="13818" width="9" style="40" bestFit="1" customWidth="1"/>
    <col min="13819" max="13819" width="11.42578125" style="40"/>
    <col min="13820" max="13820" width="34.5703125" style="40" bestFit="1" customWidth="1"/>
    <col min="13821" max="13823" width="11.42578125" style="40"/>
    <col min="13824" max="13825" width="2.7109375" style="40" customWidth="1"/>
    <col min="13826" max="13832" width="13.7109375" style="40" customWidth="1"/>
    <col min="13833" max="13834" width="1.85546875" style="40" customWidth="1"/>
    <col min="13835" max="13835" width="11.42578125" style="40"/>
    <col min="13836" max="13836" width="3.28515625" style="40" customWidth="1"/>
    <col min="13837" max="13844" width="3.140625" style="40" customWidth="1"/>
    <col min="13845" max="13845" width="3.5703125" style="40" customWidth="1"/>
    <col min="13846" max="13847" width="3.42578125" style="40" customWidth="1"/>
    <col min="13848" max="13849" width="3.5703125" style="40" customWidth="1"/>
    <col min="13850" max="13852" width="3.28515625" style="40" customWidth="1"/>
    <col min="13853" max="13854" width="3.140625" style="40" customWidth="1"/>
    <col min="13855" max="13867" width="3.28515625" style="40" customWidth="1"/>
    <col min="13868" max="14025" width="11.42578125" style="40"/>
    <col min="14026" max="14026" width="12.85546875" style="40" customWidth="1"/>
    <col min="14027" max="14027" width="1.7109375" style="40" customWidth="1"/>
    <col min="14028" max="14028" width="3.28515625" style="40" customWidth="1"/>
    <col min="14029" max="14036" width="3" style="40" customWidth="1"/>
    <col min="14037" max="14038" width="3.7109375" style="40" customWidth="1"/>
    <col min="14039" max="14039" width="3.42578125" style="40" customWidth="1"/>
    <col min="14040" max="14041" width="3.5703125" style="40" customWidth="1"/>
    <col min="14042" max="14044" width="3.28515625" style="40" customWidth="1"/>
    <col min="14045" max="14046" width="3.140625" style="40" customWidth="1"/>
    <col min="14047" max="14059" width="3.28515625" style="40" customWidth="1"/>
    <col min="14060" max="14062" width="1.5703125" style="40" customWidth="1"/>
    <col min="14063" max="14063" width="10.85546875" style="40" customWidth="1"/>
    <col min="14064" max="14064" width="23.140625" style="40" bestFit="1" customWidth="1"/>
    <col min="14065" max="14065" width="31.7109375" style="40" bestFit="1" customWidth="1"/>
    <col min="14066" max="14069" width="11.42578125" style="40"/>
    <col min="14070" max="14070" width="11.7109375" style="40" customWidth="1"/>
    <col min="14071" max="14071" width="32.28515625" style="40" customWidth="1"/>
    <col min="14072" max="14072" width="17.42578125" style="40" bestFit="1" customWidth="1"/>
    <col min="14073" max="14073" width="26" style="40" bestFit="1" customWidth="1"/>
    <col min="14074" max="14074" width="9" style="40" bestFit="1" customWidth="1"/>
    <col min="14075" max="14075" width="11.42578125" style="40"/>
    <col min="14076" max="14076" width="34.5703125" style="40" bestFit="1" customWidth="1"/>
    <col min="14077" max="14079" width="11.42578125" style="40"/>
    <col min="14080" max="14081" width="2.7109375" style="40" customWidth="1"/>
    <col min="14082" max="14088" width="13.7109375" style="40" customWidth="1"/>
    <col min="14089" max="14090" width="1.85546875" style="40" customWidth="1"/>
    <col min="14091" max="14091" width="11.42578125" style="40"/>
    <col min="14092" max="14092" width="3.28515625" style="40" customWidth="1"/>
    <col min="14093" max="14100" width="3.140625" style="40" customWidth="1"/>
    <col min="14101" max="14101" width="3.5703125" style="40" customWidth="1"/>
    <col min="14102" max="14103" width="3.42578125" style="40" customWidth="1"/>
    <col min="14104" max="14105" width="3.5703125" style="40" customWidth="1"/>
    <col min="14106" max="14108" width="3.28515625" style="40" customWidth="1"/>
    <col min="14109" max="14110" width="3.140625" style="40" customWidth="1"/>
    <col min="14111" max="14123" width="3.28515625" style="40" customWidth="1"/>
    <col min="14124" max="14281" width="11.42578125" style="40"/>
    <col min="14282" max="14282" width="12.85546875" style="40" customWidth="1"/>
    <col min="14283" max="14283" width="1.7109375" style="40" customWidth="1"/>
    <col min="14284" max="14284" width="3.28515625" style="40" customWidth="1"/>
    <col min="14285" max="14292" width="3" style="40" customWidth="1"/>
    <col min="14293" max="14294" width="3.7109375" style="40" customWidth="1"/>
    <col min="14295" max="14295" width="3.42578125" style="40" customWidth="1"/>
    <col min="14296" max="14297" width="3.5703125" style="40" customWidth="1"/>
    <col min="14298" max="14300" width="3.28515625" style="40" customWidth="1"/>
    <col min="14301" max="14302" width="3.140625" style="40" customWidth="1"/>
    <col min="14303" max="14315" width="3.28515625" style="40" customWidth="1"/>
    <col min="14316" max="14318" width="1.5703125" style="40" customWidth="1"/>
    <col min="14319" max="14319" width="10.85546875" style="40" customWidth="1"/>
    <col min="14320" max="14320" width="23.140625" style="40" bestFit="1" customWidth="1"/>
    <col min="14321" max="14321" width="31.7109375" style="40" bestFit="1" customWidth="1"/>
    <col min="14322" max="14325" width="11.42578125" style="40"/>
    <col min="14326" max="14326" width="11.7109375" style="40" customWidth="1"/>
    <col min="14327" max="14327" width="32.28515625" style="40" customWidth="1"/>
    <col min="14328" max="14328" width="17.42578125" style="40" bestFit="1" customWidth="1"/>
    <col min="14329" max="14329" width="26" style="40" bestFit="1" customWidth="1"/>
    <col min="14330" max="14330" width="9" style="40" bestFit="1" customWidth="1"/>
    <col min="14331" max="14331" width="11.42578125" style="40"/>
    <col min="14332" max="14332" width="34.5703125" style="40" bestFit="1" customWidth="1"/>
    <col min="14333" max="14335" width="11.42578125" style="40"/>
    <col min="14336" max="14337" width="2.7109375" style="40" customWidth="1"/>
    <col min="14338" max="14344" width="13.7109375" style="40" customWidth="1"/>
    <col min="14345" max="14346" width="1.85546875" style="40" customWidth="1"/>
    <col min="14347" max="14347" width="11.42578125" style="40"/>
    <col min="14348" max="14348" width="3.28515625" style="40" customWidth="1"/>
    <col min="14349" max="14356" width="3.140625" style="40" customWidth="1"/>
    <col min="14357" max="14357" width="3.5703125" style="40" customWidth="1"/>
    <col min="14358" max="14359" width="3.42578125" style="40" customWidth="1"/>
    <col min="14360" max="14361" width="3.5703125" style="40" customWidth="1"/>
    <col min="14362" max="14364" width="3.28515625" style="40" customWidth="1"/>
    <col min="14365" max="14366" width="3.140625" style="40" customWidth="1"/>
    <col min="14367" max="14379" width="3.28515625" style="40" customWidth="1"/>
    <col min="14380" max="14537" width="11.42578125" style="40"/>
    <col min="14538" max="14538" width="12.85546875" style="40" customWidth="1"/>
    <col min="14539" max="14539" width="1.7109375" style="40" customWidth="1"/>
    <col min="14540" max="14540" width="3.28515625" style="40" customWidth="1"/>
    <col min="14541" max="14548" width="3" style="40" customWidth="1"/>
    <col min="14549" max="14550" width="3.7109375" style="40" customWidth="1"/>
    <col min="14551" max="14551" width="3.42578125" style="40" customWidth="1"/>
    <col min="14552" max="14553" width="3.5703125" style="40" customWidth="1"/>
    <col min="14554" max="14556" width="3.28515625" style="40" customWidth="1"/>
    <col min="14557" max="14558" width="3.140625" style="40" customWidth="1"/>
    <col min="14559" max="14571" width="3.28515625" style="40" customWidth="1"/>
    <col min="14572" max="14574" width="1.5703125" style="40" customWidth="1"/>
    <col min="14575" max="14575" width="10.85546875" style="40" customWidth="1"/>
    <col min="14576" max="14576" width="23.140625" style="40" bestFit="1" customWidth="1"/>
    <col min="14577" max="14577" width="31.7109375" style="40" bestFit="1" customWidth="1"/>
    <col min="14578" max="14581" width="11.42578125" style="40"/>
    <col min="14582" max="14582" width="11.7109375" style="40" customWidth="1"/>
    <col min="14583" max="14583" width="32.28515625" style="40" customWidth="1"/>
    <col min="14584" max="14584" width="17.42578125" style="40" bestFit="1" customWidth="1"/>
    <col min="14585" max="14585" width="26" style="40" bestFit="1" customWidth="1"/>
    <col min="14586" max="14586" width="9" style="40" bestFit="1" customWidth="1"/>
    <col min="14587" max="14587" width="11.42578125" style="40"/>
    <col min="14588" max="14588" width="34.5703125" style="40" bestFit="1" customWidth="1"/>
    <col min="14589" max="14591" width="11.42578125" style="40"/>
    <col min="14592" max="14593" width="2.7109375" style="40" customWidth="1"/>
    <col min="14594" max="14600" width="13.7109375" style="40" customWidth="1"/>
    <col min="14601" max="14602" width="1.85546875" style="40" customWidth="1"/>
    <col min="14603" max="14603" width="11.42578125" style="40"/>
    <col min="14604" max="14604" width="3.28515625" style="40" customWidth="1"/>
    <col min="14605" max="14612" width="3.140625" style="40" customWidth="1"/>
    <col min="14613" max="14613" width="3.5703125" style="40" customWidth="1"/>
    <col min="14614" max="14615" width="3.42578125" style="40" customWidth="1"/>
    <col min="14616" max="14617" width="3.5703125" style="40" customWidth="1"/>
    <col min="14618" max="14620" width="3.28515625" style="40" customWidth="1"/>
    <col min="14621" max="14622" width="3.140625" style="40" customWidth="1"/>
    <col min="14623" max="14635" width="3.28515625" style="40" customWidth="1"/>
    <col min="14636" max="14793" width="11.42578125" style="40"/>
    <col min="14794" max="14794" width="12.85546875" style="40" customWidth="1"/>
    <col min="14795" max="14795" width="1.7109375" style="40" customWidth="1"/>
    <col min="14796" max="14796" width="3.28515625" style="40" customWidth="1"/>
    <col min="14797" max="14804" width="3" style="40" customWidth="1"/>
    <col min="14805" max="14806" width="3.7109375" style="40" customWidth="1"/>
    <col min="14807" max="14807" width="3.42578125" style="40" customWidth="1"/>
    <col min="14808" max="14809" width="3.5703125" style="40" customWidth="1"/>
    <col min="14810" max="14812" width="3.28515625" style="40" customWidth="1"/>
    <col min="14813" max="14814" width="3.140625" style="40" customWidth="1"/>
    <col min="14815" max="14827" width="3.28515625" style="40" customWidth="1"/>
    <col min="14828" max="14830" width="1.5703125" style="40" customWidth="1"/>
    <col min="14831" max="14831" width="10.85546875" style="40" customWidth="1"/>
    <col min="14832" max="14832" width="23.140625" style="40" bestFit="1" customWidth="1"/>
    <col min="14833" max="14833" width="31.7109375" style="40" bestFit="1" customWidth="1"/>
    <col min="14834" max="14837" width="11.42578125" style="40"/>
    <col min="14838" max="14838" width="11.7109375" style="40" customWidth="1"/>
    <col min="14839" max="14839" width="32.28515625" style="40" customWidth="1"/>
    <col min="14840" max="14840" width="17.42578125" style="40" bestFit="1" customWidth="1"/>
    <col min="14841" max="14841" width="26" style="40" bestFit="1" customWidth="1"/>
    <col min="14842" max="14842" width="9" style="40" bestFit="1" customWidth="1"/>
    <col min="14843" max="14843" width="11.42578125" style="40"/>
    <col min="14844" max="14844" width="34.5703125" style="40" bestFit="1" customWidth="1"/>
    <col min="14845" max="14847" width="11.42578125" style="40"/>
    <col min="14848" max="14849" width="2.7109375" style="40" customWidth="1"/>
    <col min="14850" max="14856" width="13.7109375" style="40" customWidth="1"/>
    <col min="14857" max="14858" width="1.85546875" style="40" customWidth="1"/>
    <col min="14859" max="14859" width="11.42578125" style="40"/>
    <col min="14860" max="14860" width="3.28515625" style="40" customWidth="1"/>
    <col min="14861" max="14868" width="3.140625" style="40" customWidth="1"/>
    <col min="14869" max="14869" width="3.5703125" style="40" customWidth="1"/>
    <col min="14870" max="14871" width="3.42578125" style="40" customWidth="1"/>
    <col min="14872" max="14873" width="3.5703125" style="40" customWidth="1"/>
    <col min="14874" max="14876" width="3.28515625" style="40" customWidth="1"/>
    <col min="14877" max="14878" width="3.140625" style="40" customWidth="1"/>
    <col min="14879" max="14891" width="3.28515625" style="40" customWidth="1"/>
    <col min="14892" max="15049" width="11.42578125" style="40"/>
    <col min="15050" max="15050" width="12.85546875" style="40" customWidth="1"/>
    <col min="15051" max="15051" width="1.7109375" style="40" customWidth="1"/>
    <col min="15052" max="15052" width="3.28515625" style="40" customWidth="1"/>
    <col min="15053" max="15060" width="3" style="40" customWidth="1"/>
    <col min="15061" max="15062" width="3.7109375" style="40" customWidth="1"/>
    <col min="15063" max="15063" width="3.42578125" style="40" customWidth="1"/>
    <col min="15064" max="15065" width="3.5703125" style="40" customWidth="1"/>
    <col min="15066" max="15068" width="3.28515625" style="40" customWidth="1"/>
    <col min="15069" max="15070" width="3.140625" style="40" customWidth="1"/>
    <col min="15071" max="15083" width="3.28515625" style="40" customWidth="1"/>
    <col min="15084" max="15086" width="1.5703125" style="40" customWidth="1"/>
    <col min="15087" max="15087" width="10.85546875" style="40" customWidth="1"/>
    <col min="15088" max="15088" width="23.140625" style="40" bestFit="1" customWidth="1"/>
    <col min="15089" max="15089" width="31.7109375" style="40" bestFit="1" customWidth="1"/>
    <col min="15090" max="15093" width="11.42578125" style="40"/>
    <col min="15094" max="15094" width="11.7109375" style="40" customWidth="1"/>
    <col min="15095" max="15095" width="32.28515625" style="40" customWidth="1"/>
    <col min="15096" max="15096" width="17.42578125" style="40" bestFit="1" customWidth="1"/>
    <col min="15097" max="15097" width="26" style="40" bestFit="1" customWidth="1"/>
    <col min="15098" max="15098" width="9" style="40" bestFit="1" customWidth="1"/>
    <col min="15099" max="15099" width="11.42578125" style="40"/>
    <col min="15100" max="15100" width="34.5703125" style="40" bestFit="1" customWidth="1"/>
    <col min="15101" max="15103" width="11.42578125" style="40"/>
    <col min="15104" max="15105" width="2.7109375" style="40" customWidth="1"/>
    <col min="15106" max="15112" width="13.7109375" style="40" customWidth="1"/>
    <col min="15113" max="15114" width="1.85546875" style="40" customWidth="1"/>
    <col min="15115" max="15115" width="11.42578125" style="40"/>
    <col min="15116" max="15116" width="3.28515625" style="40" customWidth="1"/>
    <col min="15117" max="15124" width="3.140625" style="40" customWidth="1"/>
    <col min="15125" max="15125" width="3.5703125" style="40" customWidth="1"/>
    <col min="15126" max="15127" width="3.42578125" style="40" customWidth="1"/>
    <col min="15128" max="15129" width="3.5703125" style="40" customWidth="1"/>
    <col min="15130" max="15132" width="3.28515625" style="40" customWidth="1"/>
    <col min="15133" max="15134" width="3.140625" style="40" customWidth="1"/>
    <col min="15135" max="15147" width="3.28515625" style="40" customWidth="1"/>
    <col min="15148" max="15305" width="11.42578125" style="40"/>
    <col min="15306" max="15306" width="12.85546875" style="40" customWidth="1"/>
    <col min="15307" max="15307" width="1.7109375" style="40" customWidth="1"/>
    <col min="15308" max="15308" width="3.28515625" style="40" customWidth="1"/>
    <col min="15309" max="15316" width="3" style="40" customWidth="1"/>
    <col min="15317" max="15318" width="3.7109375" style="40" customWidth="1"/>
    <col min="15319" max="15319" width="3.42578125" style="40" customWidth="1"/>
    <col min="15320" max="15321" width="3.5703125" style="40" customWidth="1"/>
    <col min="15322" max="15324" width="3.28515625" style="40" customWidth="1"/>
    <col min="15325" max="15326" width="3.140625" style="40" customWidth="1"/>
    <col min="15327" max="15339" width="3.28515625" style="40" customWidth="1"/>
    <col min="15340" max="15342" width="1.5703125" style="40" customWidth="1"/>
    <col min="15343" max="15343" width="10.85546875" style="40" customWidth="1"/>
    <col min="15344" max="15344" width="23.140625" style="40" bestFit="1" customWidth="1"/>
    <col min="15345" max="15345" width="31.7109375" style="40" bestFit="1" customWidth="1"/>
    <col min="15346" max="15349" width="11.42578125" style="40"/>
    <col min="15350" max="15350" width="11.7109375" style="40" customWidth="1"/>
    <col min="15351" max="15351" width="32.28515625" style="40" customWidth="1"/>
    <col min="15352" max="15352" width="17.42578125" style="40" bestFit="1" customWidth="1"/>
    <col min="15353" max="15353" width="26" style="40" bestFit="1" customWidth="1"/>
    <col min="15354" max="15354" width="9" style="40" bestFit="1" customWidth="1"/>
    <col min="15355" max="15355" width="11.42578125" style="40"/>
    <col min="15356" max="15356" width="34.5703125" style="40" bestFit="1" customWidth="1"/>
    <col min="15357" max="15359" width="11.42578125" style="40"/>
    <col min="15360" max="15361" width="2.7109375" style="40" customWidth="1"/>
    <col min="15362" max="15368" width="13.7109375" style="40" customWidth="1"/>
    <col min="15369" max="15370" width="1.85546875" style="40" customWidth="1"/>
    <col min="15371" max="15371" width="11.42578125" style="40"/>
    <col min="15372" max="15372" width="3.28515625" style="40" customWidth="1"/>
    <col min="15373" max="15380" width="3.140625" style="40" customWidth="1"/>
    <col min="15381" max="15381" width="3.5703125" style="40" customWidth="1"/>
    <col min="15382" max="15383" width="3.42578125" style="40" customWidth="1"/>
    <col min="15384" max="15385" width="3.5703125" style="40" customWidth="1"/>
    <col min="15386" max="15388" width="3.28515625" style="40" customWidth="1"/>
    <col min="15389" max="15390" width="3.140625" style="40" customWidth="1"/>
    <col min="15391" max="15403" width="3.28515625" style="40" customWidth="1"/>
    <col min="15404" max="15561" width="11.42578125" style="40"/>
    <col min="15562" max="15562" width="12.85546875" style="40" customWidth="1"/>
    <col min="15563" max="15563" width="1.7109375" style="40" customWidth="1"/>
    <col min="15564" max="15564" width="3.28515625" style="40" customWidth="1"/>
    <col min="15565" max="15572" width="3" style="40" customWidth="1"/>
    <col min="15573" max="15574" width="3.7109375" style="40" customWidth="1"/>
    <col min="15575" max="15575" width="3.42578125" style="40" customWidth="1"/>
    <col min="15576" max="15577" width="3.5703125" style="40" customWidth="1"/>
    <col min="15578" max="15580" width="3.28515625" style="40" customWidth="1"/>
    <col min="15581" max="15582" width="3.140625" style="40" customWidth="1"/>
    <col min="15583" max="15595" width="3.28515625" style="40" customWidth="1"/>
    <col min="15596" max="15598" width="1.5703125" style="40" customWidth="1"/>
    <col min="15599" max="15599" width="10.85546875" style="40" customWidth="1"/>
    <col min="15600" max="15600" width="23.140625" style="40" bestFit="1" customWidth="1"/>
    <col min="15601" max="15601" width="31.7109375" style="40" bestFit="1" customWidth="1"/>
    <col min="15602" max="15605" width="11.42578125" style="40"/>
    <col min="15606" max="15606" width="11.7109375" style="40" customWidth="1"/>
    <col min="15607" max="15607" width="32.28515625" style="40" customWidth="1"/>
    <col min="15608" max="15608" width="17.42578125" style="40" bestFit="1" customWidth="1"/>
    <col min="15609" max="15609" width="26" style="40" bestFit="1" customWidth="1"/>
    <col min="15610" max="15610" width="9" style="40" bestFit="1" customWidth="1"/>
    <col min="15611" max="15611" width="11.42578125" style="40"/>
    <col min="15612" max="15612" width="34.5703125" style="40" bestFit="1" customWidth="1"/>
    <col min="15613" max="15615" width="11.42578125" style="40"/>
    <col min="15616" max="15617" width="2.7109375" style="40" customWidth="1"/>
    <col min="15618" max="15624" width="13.7109375" style="40" customWidth="1"/>
    <col min="15625" max="15626" width="1.85546875" style="40" customWidth="1"/>
    <col min="15627" max="15627" width="11.42578125" style="40"/>
    <col min="15628" max="15628" width="3.28515625" style="40" customWidth="1"/>
    <col min="15629" max="15636" width="3.140625" style="40" customWidth="1"/>
    <col min="15637" max="15637" width="3.5703125" style="40" customWidth="1"/>
    <col min="15638" max="15639" width="3.42578125" style="40" customWidth="1"/>
    <col min="15640" max="15641" width="3.5703125" style="40" customWidth="1"/>
    <col min="15642" max="15644" width="3.28515625" style="40" customWidth="1"/>
    <col min="15645" max="15646" width="3.140625" style="40" customWidth="1"/>
    <col min="15647" max="15659" width="3.28515625" style="40" customWidth="1"/>
    <col min="15660" max="15817" width="11.42578125" style="40"/>
    <col min="15818" max="15818" width="12.85546875" style="40" customWidth="1"/>
    <col min="15819" max="15819" width="1.7109375" style="40" customWidth="1"/>
    <col min="15820" max="15820" width="3.28515625" style="40" customWidth="1"/>
    <col min="15821" max="15828" width="3" style="40" customWidth="1"/>
    <col min="15829" max="15830" width="3.7109375" style="40" customWidth="1"/>
    <col min="15831" max="15831" width="3.42578125" style="40" customWidth="1"/>
    <col min="15832" max="15833" width="3.5703125" style="40" customWidth="1"/>
    <col min="15834" max="15836" width="3.28515625" style="40" customWidth="1"/>
    <col min="15837" max="15838" width="3.140625" style="40" customWidth="1"/>
    <col min="15839" max="15851" width="3.28515625" style="40" customWidth="1"/>
    <col min="15852" max="15854" width="1.5703125" style="40" customWidth="1"/>
    <col min="15855" max="15855" width="10.85546875" style="40" customWidth="1"/>
    <col min="15856" max="15856" width="23.140625" style="40" bestFit="1" customWidth="1"/>
    <col min="15857" max="15857" width="31.7109375" style="40" bestFit="1" customWidth="1"/>
    <col min="15858" max="15861" width="11.42578125" style="40"/>
    <col min="15862" max="15862" width="11.7109375" style="40" customWidth="1"/>
    <col min="15863" max="15863" width="32.28515625" style="40" customWidth="1"/>
    <col min="15864" max="15864" width="17.42578125" style="40" bestFit="1" customWidth="1"/>
    <col min="15865" max="15865" width="26" style="40" bestFit="1" customWidth="1"/>
    <col min="15866" max="15866" width="9" style="40" bestFit="1" customWidth="1"/>
    <col min="15867" max="15867" width="11.42578125" style="40"/>
    <col min="15868" max="15868" width="34.5703125" style="40" bestFit="1" customWidth="1"/>
    <col min="15869" max="15871" width="11.42578125" style="40"/>
    <col min="15872" max="15873" width="2.7109375" style="40" customWidth="1"/>
    <col min="15874" max="15880" width="13.7109375" style="40" customWidth="1"/>
    <col min="15881" max="15882" width="1.85546875" style="40" customWidth="1"/>
    <col min="15883" max="15883" width="11.42578125" style="40"/>
    <col min="15884" max="15884" width="3.28515625" style="40" customWidth="1"/>
    <col min="15885" max="15892" width="3.140625" style="40" customWidth="1"/>
    <col min="15893" max="15893" width="3.5703125" style="40" customWidth="1"/>
    <col min="15894" max="15895" width="3.42578125" style="40" customWidth="1"/>
    <col min="15896" max="15897" width="3.5703125" style="40" customWidth="1"/>
    <col min="15898" max="15900" width="3.28515625" style="40" customWidth="1"/>
    <col min="15901" max="15902" width="3.140625" style="40" customWidth="1"/>
    <col min="15903" max="15915" width="3.28515625" style="40" customWidth="1"/>
    <col min="15916" max="16073" width="11.42578125" style="40"/>
    <col min="16074" max="16074" width="12.85546875" style="40" customWidth="1"/>
    <col min="16075" max="16075" width="1.7109375" style="40" customWidth="1"/>
    <col min="16076" max="16076" width="3.28515625" style="40" customWidth="1"/>
    <col min="16077" max="16084" width="3" style="40" customWidth="1"/>
    <col min="16085" max="16086" width="3.7109375" style="40" customWidth="1"/>
    <col min="16087" max="16087" width="3.42578125" style="40" customWidth="1"/>
    <col min="16088" max="16089" width="3.5703125" style="40" customWidth="1"/>
    <col min="16090" max="16092" width="3.28515625" style="40" customWidth="1"/>
    <col min="16093" max="16094" width="3.140625" style="40" customWidth="1"/>
    <col min="16095" max="16107" width="3.28515625" style="40" customWidth="1"/>
    <col min="16108" max="16110" width="1.5703125" style="40" customWidth="1"/>
    <col min="16111" max="16111" width="10.85546875" style="40" customWidth="1"/>
    <col min="16112" max="16112" width="23.140625" style="40" bestFit="1" customWidth="1"/>
    <col min="16113" max="16113" width="31.7109375" style="40" bestFit="1" customWidth="1"/>
    <col min="16114" max="16117" width="11.42578125" style="40"/>
    <col min="16118" max="16118" width="11.7109375" style="40" customWidth="1"/>
    <col min="16119" max="16119" width="32.28515625" style="40" customWidth="1"/>
    <col min="16120" max="16120" width="17.42578125" style="40" bestFit="1" customWidth="1"/>
    <col min="16121" max="16121" width="26" style="40" bestFit="1" customWidth="1"/>
    <col min="16122" max="16122" width="9" style="40" bestFit="1" customWidth="1"/>
    <col min="16123" max="16123" width="11.42578125" style="40"/>
    <col min="16124" max="16124" width="34.5703125" style="40" bestFit="1" customWidth="1"/>
    <col min="16125" max="16127" width="11.42578125" style="40"/>
    <col min="16128" max="16129" width="2.7109375" style="40" customWidth="1"/>
    <col min="16130" max="16136" width="13.7109375" style="40" customWidth="1"/>
    <col min="16137" max="16138" width="1.85546875" style="40" customWidth="1"/>
    <col min="16139" max="16139" width="11.42578125" style="40"/>
    <col min="16140" max="16140" width="3.28515625" style="40" customWidth="1"/>
    <col min="16141" max="16148" width="3.140625" style="40" customWidth="1"/>
    <col min="16149" max="16149" width="3.5703125" style="40" customWidth="1"/>
    <col min="16150" max="16151" width="3.42578125" style="40" customWidth="1"/>
    <col min="16152" max="16153" width="3.5703125" style="40" customWidth="1"/>
    <col min="16154" max="16156" width="3.28515625" style="40" customWidth="1"/>
    <col min="16157" max="16158" width="3.140625" style="40" customWidth="1"/>
    <col min="16159" max="16171" width="3.28515625" style="40" customWidth="1"/>
    <col min="16172" max="16384" width="11.42578125" style="40"/>
  </cols>
  <sheetData>
    <row r="1" spans="3:53" ht="22.15" customHeight="1">
      <c r="AR1" s="91"/>
      <c r="AS1" s="91"/>
      <c r="AT1" s="91"/>
      <c r="AU1" s="91"/>
      <c r="AV1" s="91"/>
      <c r="AW1" s="91"/>
      <c r="AX1" s="91"/>
      <c r="AY1" s="91"/>
      <c r="AZ1" s="91"/>
      <c r="BA1" s="91"/>
    </row>
    <row r="2" spans="3:53" s="91" customFormat="1" ht="39" customHeight="1">
      <c r="C2" s="349" t="s">
        <v>0</v>
      </c>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1"/>
    </row>
    <row r="3" spans="3:53" ht="14.45">
      <c r="D3" s="2"/>
      <c r="AR3" s="91"/>
      <c r="AS3" s="110"/>
      <c r="AT3" s="111"/>
      <c r="AU3" s="112"/>
      <c r="AV3" s="112"/>
      <c r="AW3" s="112"/>
      <c r="AX3" s="113"/>
      <c r="AY3" s="387"/>
      <c r="AZ3" s="91"/>
      <c r="BA3" s="91"/>
    </row>
    <row r="4" spans="3:53">
      <c r="AR4" s="91"/>
      <c r="AS4" s="110"/>
      <c r="AT4" s="114"/>
      <c r="AU4" s="115"/>
      <c r="AV4" s="116"/>
      <c r="AW4" s="116"/>
      <c r="AX4" s="114"/>
      <c r="AY4" s="114"/>
      <c r="AZ4" s="91"/>
      <c r="BA4" s="91"/>
    </row>
    <row r="5" spans="3:53" ht="14.45">
      <c r="D5" s="2"/>
      <c r="AR5" s="91"/>
      <c r="AS5" s="110"/>
      <c r="AT5" s="111"/>
      <c r="AU5" s="112"/>
      <c r="AV5" s="112"/>
      <c r="AW5" s="112"/>
      <c r="AX5" s="113"/>
      <c r="AY5" s="387"/>
      <c r="AZ5" s="91"/>
      <c r="BA5" s="91"/>
    </row>
    <row r="6" spans="3:53" ht="12">
      <c r="D6" s="388" t="s">
        <v>1</v>
      </c>
      <c r="AR6" s="91"/>
      <c r="AS6" s="110"/>
      <c r="AT6" s="111"/>
      <c r="AU6" s="112"/>
      <c r="AV6" s="112"/>
      <c r="AW6" s="112"/>
      <c r="AX6" s="113"/>
      <c r="AY6" s="387"/>
      <c r="AZ6" s="91"/>
      <c r="BA6" s="91"/>
    </row>
    <row r="7" spans="3:53" ht="14.45">
      <c r="D7" s="388" t="s">
        <v>2</v>
      </c>
      <c r="N7" s="382"/>
      <c r="O7" s="383"/>
      <c r="P7" s="383"/>
      <c r="Q7" s="383"/>
      <c r="R7" s="383"/>
      <c r="S7" s="383"/>
      <c r="T7" s="383"/>
      <c r="U7" s="383"/>
      <c r="V7" s="383"/>
      <c r="W7" s="383"/>
      <c r="X7" s="383"/>
      <c r="Y7" s="383"/>
      <c r="AR7" s="91"/>
      <c r="AS7" s="110"/>
      <c r="AT7" s="111"/>
      <c r="AU7" s="112"/>
      <c r="AV7" s="112"/>
      <c r="AW7" s="112"/>
      <c r="AX7" s="113"/>
      <c r="AY7" s="387"/>
      <c r="AZ7" s="91"/>
      <c r="BA7" s="91"/>
    </row>
    <row r="8" spans="3:53" ht="13.5" customHeight="1">
      <c r="D8" s="388" t="s">
        <v>3</v>
      </c>
      <c r="N8" s="338"/>
      <c r="O8" s="339"/>
      <c r="P8" s="339"/>
      <c r="Q8" s="339"/>
      <c r="R8" s="339"/>
      <c r="S8" s="339"/>
      <c r="T8" s="339"/>
      <c r="U8" s="101"/>
      <c r="V8" s="101"/>
      <c r="W8" s="101"/>
      <c r="X8" s="101"/>
      <c r="Y8" s="101"/>
      <c r="AR8" s="91"/>
      <c r="AS8" s="110"/>
      <c r="AT8" s="111"/>
      <c r="AU8" s="112"/>
      <c r="AV8" s="112"/>
      <c r="AW8" s="112"/>
      <c r="AX8" s="113"/>
      <c r="AY8" s="387"/>
      <c r="AZ8" s="91"/>
      <c r="BA8" s="91"/>
    </row>
    <row r="9" spans="3:53" ht="12">
      <c r="D9" s="389" t="s">
        <v>4</v>
      </c>
      <c r="N9" s="342" t="s">
        <v>5</v>
      </c>
      <c r="O9" s="343"/>
      <c r="P9" s="343"/>
      <c r="Q9" s="343"/>
      <c r="R9" s="343"/>
      <c r="S9" s="343"/>
      <c r="T9" s="344"/>
      <c r="U9" s="101"/>
      <c r="V9" s="101"/>
      <c r="W9" s="101"/>
      <c r="X9" s="101"/>
      <c r="Y9" s="101"/>
      <c r="AR9" s="91"/>
      <c r="AS9" s="110"/>
      <c r="AT9" s="111"/>
      <c r="AU9" s="112"/>
      <c r="AV9" s="112"/>
      <c r="AW9" s="112"/>
      <c r="AX9" s="113"/>
      <c r="AY9" s="387"/>
      <c r="AZ9" s="91"/>
      <c r="BA9" s="91"/>
    </row>
    <row r="10" spans="3:53" ht="13.5" customHeight="1">
      <c r="D10" s="389" t="s">
        <v>6</v>
      </c>
      <c r="N10" s="342" t="s">
        <v>7</v>
      </c>
      <c r="O10" s="343"/>
      <c r="P10" s="343"/>
      <c r="Q10" s="343"/>
      <c r="R10" s="343"/>
      <c r="S10" s="343"/>
      <c r="T10" s="344"/>
      <c r="U10" s="101"/>
      <c r="V10" s="101"/>
      <c r="W10" s="101"/>
      <c r="X10" s="101"/>
      <c r="Y10" s="101"/>
      <c r="AR10" s="91"/>
      <c r="AS10" s="110"/>
      <c r="AT10" s="111"/>
      <c r="AU10" s="112"/>
      <c r="AV10" s="112"/>
      <c r="AW10" s="112"/>
      <c r="AX10" s="113"/>
      <c r="AY10" s="387"/>
      <c r="AZ10" s="91"/>
      <c r="BA10" s="91"/>
    </row>
    <row r="11" spans="3:53" ht="13.5" customHeight="1">
      <c r="D11" s="389" t="s">
        <v>8</v>
      </c>
      <c r="N11" s="384" t="s">
        <v>9</v>
      </c>
      <c r="O11" s="385"/>
      <c r="P11" s="385"/>
      <c r="Q11" s="385"/>
      <c r="R11" s="385"/>
      <c r="S11" s="385"/>
      <c r="T11" s="385"/>
      <c r="U11" s="385"/>
      <c r="V11" s="385"/>
      <c r="W11" s="385"/>
      <c r="X11" s="385"/>
      <c r="Y11" s="385"/>
      <c r="Z11"/>
      <c r="AR11" s="91"/>
      <c r="AS11" s="110"/>
      <c r="AT11" s="111"/>
      <c r="AU11" s="112"/>
      <c r="AV11" s="112"/>
      <c r="AW11" s="112"/>
      <c r="AX11" s="113"/>
      <c r="AY11" s="387"/>
      <c r="AZ11" s="91"/>
      <c r="BA11" s="91"/>
    </row>
    <row r="12" spans="3:53" ht="13.5" customHeight="1">
      <c r="D12" s="389"/>
      <c r="N12" s="119"/>
      <c r="O12" s="119"/>
      <c r="P12" s="119"/>
      <c r="Q12" s="119"/>
      <c r="R12" s="119"/>
      <c r="S12" s="119"/>
      <c r="T12" s="119"/>
      <c r="U12" s="119"/>
      <c r="V12" s="119"/>
      <c r="W12" s="119"/>
      <c r="X12" s="119"/>
      <c r="Y12" s="119"/>
      <c r="Z12"/>
      <c r="AR12" s="91"/>
      <c r="AS12" s="110"/>
      <c r="AT12" s="111"/>
      <c r="AU12" s="112"/>
      <c r="AV12" s="112"/>
      <c r="AW12" s="112"/>
      <c r="AX12" s="113"/>
      <c r="AY12" s="387"/>
      <c r="AZ12" s="91"/>
      <c r="BA12" s="91"/>
    </row>
    <row r="13" spans="3:53" ht="13.5" customHeight="1">
      <c r="D13" s="389"/>
      <c r="N13" s="119"/>
      <c r="O13" s="119"/>
      <c r="P13" s="119"/>
      <c r="Q13" s="119"/>
      <c r="R13" s="119"/>
      <c r="S13" s="119"/>
      <c r="T13" s="119"/>
      <c r="U13" s="119"/>
      <c r="V13" s="119"/>
      <c r="W13" s="119"/>
      <c r="X13" s="119"/>
      <c r="Y13" s="119"/>
      <c r="Z13"/>
      <c r="AR13" s="91"/>
      <c r="AS13" s="110"/>
      <c r="AT13" s="111"/>
      <c r="AU13" s="112"/>
      <c r="AV13" s="112"/>
      <c r="AW13" s="112"/>
      <c r="AX13" s="113"/>
      <c r="AY13" s="387"/>
      <c r="AZ13" s="91"/>
      <c r="BA13" s="91"/>
    </row>
    <row r="14" spans="3:53" ht="12">
      <c r="D14" s="388" t="s">
        <v>10</v>
      </c>
      <c r="AR14" s="91"/>
      <c r="AS14" s="110"/>
      <c r="AT14" s="111"/>
      <c r="AU14" s="112"/>
      <c r="AV14" s="112"/>
      <c r="AW14" s="112"/>
      <c r="AX14" s="113"/>
      <c r="AY14" s="387"/>
      <c r="AZ14" s="91"/>
      <c r="BA14" s="91"/>
    </row>
    <row r="15" spans="3:53" ht="13.5" customHeight="1">
      <c r="AR15" s="91"/>
      <c r="AS15" s="110"/>
      <c r="AT15" s="111"/>
      <c r="AU15" s="112"/>
      <c r="AV15" s="112"/>
      <c r="AW15" s="112"/>
      <c r="AX15" s="113"/>
      <c r="AY15" s="387"/>
      <c r="AZ15" s="91"/>
      <c r="BA15" s="91"/>
    </row>
    <row r="16" spans="3:53" ht="12">
      <c r="D16" s="389" t="s">
        <v>11</v>
      </c>
      <c r="AR16" s="91"/>
      <c r="AS16" s="110"/>
      <c r="AT16" s="111"/>
      <c r="AU16" s="112"/>
      <c r="AV16" s="112"/>
      <c r="AW16" s="112"/>
      <c r="AX16" s="113"/>
      <c r="AY16" s="387"/>
      <c r="AZ16" s="91"/>
      <c r="BA16" s="91"/>
    </row>
    <row r="17" spans="4:53" ht="12">
      <c r="D17" s="389"/>
      <c r="AR17" s="91"/>
      <c r="AS17" s="110"/>
      <c r="AT17" s="111"/>
      <c r="AU17" s="112"/>
      <c r="AV17" s="112"/>
      <c r="AW17" s="112"/>
      <c r="AX17" s="113"/>
      <c r="AY17" s="387"/>
      <c r="AZ17" s="91"/>
      <c r="BA17" s="91"/>
    </row>
    <row r="18" spans="4:53">
      <c r="D18" s="345" t="s">
        <v>12</v>
      </c>
      <c r="E18" s="346"/>
      <c r="F18" s="346"/>
      <c r="G18" s="346"/>
      <c r="H18" s="346"/>
      <c r="I18" s="346"/>
      <c r="J18" s="346"/>
      <c r="K18" s="346" t="s">
        <v>13</v>
      </c>
      <c r="L18" s="346"/>
      <c r="M18" s="346"/>
      <c r="N18" s="346"/>
      <c r="O18" s="346"/>
      <c r="P18" s="346"/>
      <c r="Q18" s="346"/>
      <c r="R18" s="346"/>
      <c r="S18" s="346"/>
      <c r="T18" s="346"/>
      <c r="U18" s="346"/>
      <c r="V18" s="346"/>
      <c r="W18" s="346" t="s">
        <v>14</v>
      </c>
      <c r="X18" s="346"/>
      <c r="Y18" s="346"/>
      <c r="Z18" s="346"/>
      <c r="AA18" s="346"/>
      <c r="AB18" s="346"/>
      <c r="AC18" s="346"/>
      <c r="AD18" s="346"/>
      <c r="AE18" s="346"/>
      <c r="AF18" s="346"/>
      <c r="AG18" s="346"/>
      <c r="AH18" s="348"/>
      <c r="AM18" s="55" t="s">
        <v>15</v>
      </c>
      <c r="AN18" s="55" t="s">
        <v>15</v>
      </c>
      <c r="AR18" s="91"/>
      <c r="AS18" s="110"/>
      <c r="AT18" s="111"/>
      <c r="AU18" s="112"/>
      <c r="AV18" s="112"/>
      <c r="AW18" s="112"/>
      <c r="AX18" s="113"/>
      <c r="AY18" s="387"/>
      <c r="AZ18" s="91"/>
      <c r="BA18" s="91"/>
    </row>
    <row r="19" spans="4:53">
      <c r="D19" s="347"/>
      <c r="E19" s="340"/>
      <c r="F19" s="340"/>
      <c r="G19" s="340"/>
      <c r="H19" s="340"/>
      <c r="I19" s="340"/>
      <c r="J19" s="340"/>
      <c r="K19" s="340" t="s">
        <v>16</v>
      </c>
      <c r="L19" s="340"/>
      <c r="M19" s="340"/>
      <c r="N19" s="340"/>
      <c r="O19" s="340" t="s">
        <v>17</v>
      </c>
      <c r="P19" s="340"/>
      <c r="Q19" s="340"/>
      <c r="R19" s="340"/>
      <c r="S19" s="340" t="s">
        <v>18</v>
      </c>
      <c r="T19" s="340"/>
      <c r="U19" s="340"/>
      <c r="V19" s="340"/>
      <c r="W19" s="340" t="s">
        <v>16</v>
      </c>
      <c r="X19" s="340"/>
      <c r="Y19" s="340"/>
      <c r="Z19" s="340"/>
      <c r="AA19" s="340" t="s">
        <v>17</v>
      </c>
      <c r="AB19" s="340"/>
      <c r="AC19" s="340"/>
      <c r="AD19" s="340"/>
      <c r="AE19" s="340" t="s">
        <v>18</v>
      </c>
      <c r="AF19" s="340"/>
      <c r="AG19" s="340"/>
      <c r="AH19" s="341"/>
      <c r="AM19" s="55" t="s">
        <v>19</v>
      </c>
      <c r="AN19" s="55" t="s">
        <v>20</v>
      </c>
      <c r="AR19" s="91"/>
      <c r="AS19" s="110"/>
      <c r="AT19" s="111"/>
      <c r="AU19" s="112"/>
      <c r="AV19" s="112"/>
      <c r="AW19" s="112"/>
      <c r="AX19" s="113"/>
      <c r="AY19" s="387"/>
      <c r="AZ19" s="91"/>
      <c r="BA19" s="91"/>
    </row>
    <row r="20" spans="4:53" ht="14.45">
      <c r="D20" s="334" t="s">
        <v>21</v>
      </c>
      <c r="E20" s="335"/>
      <c r="F20" s="335"/>
      <c r="G20" s="335"/>
      <c r="H20" s="335"/>
      <c r="I20" s="335"/>
      <c r="J20" s="335"/>
      <c r="K20" s="336"/>
      <c r="L20" s="170"/>
      <c r="M20" s="170"/>
      <c r="N20" s="337"/>
      <c r="O20" s="336"/>
      <c r="P20" s="170"/>
      <c r="Q20" s="170"/>
      <c r="R20" s="337"/>
      <c r="S20" s="336"/>
      <c r="T20" s="170"/>
      <c r="U20" s="170"/>
      <c r="V20" s="337"/>
      <c r="W20" s="336"/>
      <c r="X20" s="170"/>
      <c r="Y20" s="170"/>
      <c r="Z20" s="337"/>
      <c r="AA20" s="336"/>
      <c r="AB20" s="170"/>
      <c r="AC20" s="170"/>
      <c r="AD20" s="337"/>
      <c r="AE20" s="336"/>
      <c r="AF20" s="170"/>
      <c r="AG20" s="170"/>
      <c r="AH20" s="337"/>
      <c r="AM20" s="56">
        <f>SUM(K20:V20)</f>
        <v>0</v>
      </c>
      <c r="AN20" s="56">
        <f>SUM(W20:AH20)</f>
        <v>0</v>
      </c>
      <c r="AR20" s="91"/>
      <c r="AS20" s="110"/>
      <c r="AT20" s="111"/>
      <c r="AU20" s="112"/>
      <c r="AV20" s="112"/>
      <c r="AW20" s="112"/>
      <c r="AX20" s="113"/>
      <c r="AY20" s="387"/>
      <c r="AZ20" s="91"/>
      <c r="BA20" s="91"/>
    </row>
    <row r="21" spans="4:53" ht="14.45">
      <c r="D21" s="334" t="s">
        <v>22</v>
      </c>
      <c r="E21" s="335"/>
      <c r="F21" s="335"/>
      <c r="G21" s="335"/>
      <c r="H21" s="335"/>
      <c r="I21" s="335"/>
      <c r="J21" s="335"/>
      <c r="K21" s="336"/>
      <c r="L21" s="170"/>
      <c r="M21" s="170"/>
      <c r="N21" s="337"/>
      <c r="O21" s="336"/>
      <c r="P21" s="170"/>
      <c r="Q21" s="170"/>
      <c r="R21" s="337"/>
      <c r="S21" s="336"/>
      <c r="T21" s="170"/>
      <c r="U21" s="170"/>
      <c r="V21" s="337"/>
      <c r="W21" s="336"/>
      <c r="X21" s="170"/>
      <c r="Y21" s="170"/>
      <c r="Z21" s="337"/>
      <c r="AA21" s="336"/>
      <c r="AB21" s="170"/>
      <c r="AC21" s="170"/>
      <c r="AD21" s="337"/>
      <c r="AE21" s="336"/>
      <c r="AF21" s="170"/>
      <c r="AG21" s="170"/>
      <c r="AH21" s="337"/>
      <c r="AM21" s="56">
        <f>SUM(K21:V21)</f>
        <v>0</v>
      </c>
      <c r="AN21" s="56">
        <f>SUM(W21:AH21)</f>
        <v>0</v>
      </c>
      <c r="AR21" s="91"/>
      <c r="AS21" s="110"/>
      <c r="AT21" s="111"/>
      <c r="AU21" s="112"/>
      <c r="AV21" s="112"/>
      <c r="AW21" s="112"/>
      <c r="AX21" s="113"/>
      <c r="AY21" s="387"/>
      <c r="AZ21" s="91"/>
      <c r="BA21" s="91"/>
    </row>
    <row r="22" spans="4:53" ht="14.45">
      <c r="D22" s="334" t="s">
        <v>23</v>
      </c>
      <c r="E22" s="335"/>
      <c r="F22" s="335"/>
      <c r="G22" s="335"/>
      <c r="H22" s="335"/>
      <c r="I22" s="335"/>
      <c r="J22" s="335"/>
      <c r="K22" s="336"/>
      <c r="L22" s="170"/>
      <c r="M22" s="170"/>
      <c r="N22" s="337"/>
      <c r="O22" s="336"/>
      <c r="P22" s="170"/>
      <c r="Q22" s="170"/>
      <c r="R22" s="337"/>
      <c r="S22" s="336"/>
      <c r="T22" s="170"/>
      <c r="U22" s="170"/>
      <c r="V22" s="337"/>
      <c r="W22" s="336"/>
      <c r="X22" s="170"/>
      <c r="Y22" s="170"/>
      <c r="Z22" s="337"/>
      <c r="AA22" s="336"/>
      <c r="AB22" s="170"/>
      <c r="AC22" s="170"/>
      <c r="AD22" s="337"/>
      <c r="AE22" s="336"/>
      <c r="AF22" s="170"/>
      <c r="AG22" s="170"/>
      <c r="AH22" s="337"/>
      <c r="AM22" s="57"/>
      <c r="AN22" s="57"/>
      <c r="AR22" s="91"/>
      <c r="AS22" s="110"/>
      <c r="AT22" s="111"/>
      <c r="AU22" s="112"/>
      <c r="AV22" s="112"/>
      <c r="AW22" s="112"/>
      <c r="AX22" s="113"/>
      <c r="AY22" s="387"/>
      <c r="AZ22" s="91"/>
      <c r="BA22" s="91"/>
    </row>
    <row r="23" spans="4:53" ht="14.45">
      <c r="D23" s="334" t="s">
        <v>24</v>
      </c>
      <c r="E23" s="335"/>
      <c r="F23" s="335"/>
      <c r="G23" s="335"/>
      <c r="H23" s="335"/>
      <c r="I23" s="335"/>
      <c r="J23" s="335"/>
      <c r="K23" s="336"/>
      <c r="L23" s="170"/>
      <c r="M23" s="170"/>
      <c r="N23" s="337"/>
      <c r="O23" s="336"/>
      <c r="P23" s="170"/>
      <c r="Q23" s="170"/>
      <c r="R23" s="337"/>
      <c r="S23" s="336"/>
      <c r="T23" s="170"/>
      <c r="U23" s="170"/>
      <c r="V23" s="337"/>
      <c r="W23" s="336"/>
      <c r="X23" s="170"/>
      <c r="Y23" s="170"/>
      <c r="Z23" s="337"/>
      <c r="AA23" s="336"/>
      <c r="AB23" s="170"/>
      <c r="AC23" s="170"/>
      <c r="AD23" s="337"/>
      <c r="AE23" s="336"/>
      <c r="AF23" s="170"/>
      <c r="AG23" s="170"/>
      <c r="AH23" s="337"/>
      <c r="AM23" s="57"/>
      <c r="AN23" s="57"/>
      <c r="AR23" s="91"/>
      <c r="AS23" s="110"/>
      <c r="AT23" s="111"/>
      <c r="AU23" s="112"/>
      <c r="AV23" s="112"/>
      <c r="AW23" s="112"/>
      <c r="AX23" s="113"/>
      <c r="AY23" s="387"/>
      <c r="AZ23" s="91"/>
      <c r="BA23" s="91"/>
    </row>
    <row r="24" spans="4:53" ht="14.45">
      <c r="D24" s="331" t="s">
        <v>25</v>
      </c>
      <c r="E24" s="332"/>
      <c r="F24" s="332"/>
      <c r="G24" s="332"/>
      <c r="H24" s="332"/>
      <c r="I24" s="332"/>
      <c r="J24" s="333"/>
      <c r="K24" s="328">
        <f>SUM(K20:N23)</f>
        <v>0</v>
      </c>
      <c r="L24" s="329"/>
      <c r="M24" s="329"/>
      <c r="N24" s="330"/>
      <c r="O24" s="328">
        <f>SUM(O20:R23)</f>
        <v>0</v>
      </c>
      <c r="P24" s="329"/>
      <c r="Q24" s="329"/>
      <c r="R24" s="330"/>
      <c r="S24" s="328">
        <f>SUM(S20:V23)</f>
        <v>0</v>
      </c>
      <c r="T24" s="329"/>
      <c r="U24" s="329"/>
      <c r="V24" s="330"/>
      <c r="W24" s="328">
        <f>SUM(W20:Z23)</f>
        <v>0</v>
      </c>
      <c r="X24" s="329"/>
      <c r="Y24" s="329"/>
      <c r="Z24" s="330"/>
      <c r="AA24" s="328">
        <f>SUM(AA20:AD23)</f>
        <v>0</v>
      </c>
      <c r="AB24" s="329"/>
      <c r="AC24" s="329"/>
      <c r="AD24" s="330"/>
      <c r="AE24" s="328">
        <f>SUM(AE20:AH23)</f>
        <v>0</v>
      </c>
      <c r="AF24" s="329"/>
      <c r="AG24" s="329"/>
      <c r="AH24" s="330"/>
      <c r="AM24" s="57"/>
      <c r="AN24" s="57"/>
      <c r="AR24" s="91"/>
      <c r="AS24" s="110"/>
      <c r="AT24" s="117"/>
      <c r="AU24" s="112"/>
      <c r="AV24" s="112"/>
      <c r="AW24" s="112"/>
      <c r="AX24" s="116"/>
      <c r="AY24" s="387"/>
      <c r="AZ24" s="91"/>
      <c r="BA24" s="91"/>
    </row>
    <row r="25" spans="4:53">
      <c r="D25" s="324" t="s">
        <v>26</v>
      </c>
      <c r="E25" s="325"/>
      <c r="F25" s="325"/>
      <c r="G25" s="325"/>
      <c r="H25" s="325"/>
      <c r="I25" s="325"/>
      <c r="J25" s="325"/>
      <c r="K25" s="326">
        <f>SUM(K24:V24)</f>
        <v>0</v>
      </c>
      <c r="L25" s="326"/>
      <c r="M25" s="326"/>
      <c r="N25" s="326"/>
      <c r="O25" s="326"/>
      <c r="P25" s="326"/>
      <c r="Q25" s="326"/>
      <c r="R25" s="326"/>
      <c r="S25" s="326"/>
      <c r="T25" s="326"/>
      <c r="U25" s="326"/>
      <c r="V25" s="326"/>
      <c r="W25" s="326">
        <f>SUM(W24:AH24)</f>
        <v>0</v>
      </c>
      <c r="X25" s="326"/>
      <c r="Y25" s="326"/>
      <c r="Z25" s="326"/>
      <c r="AA25" s="326"/>
      <c r="AB25" s="326"/>
      <c r="AC25" s="326"/>
      <c r="AD25" s="326"/>
      <c r="AE25" s="326"/>
      <c r="AF25" s="326"/>
      <c r="AG25" s="326"/>
      <c r="AH25" s="327"/>
      <c r="AM25" s="56">
        <f>SUM(AM20:AM21)</f>
        <v>0</v>
      </c>
      <c r="AN25" s="56">
        <f>SUM(AN20:AN21)</f>
        <v>0</v>
      </c>
      <c r="AR25" s="91"/>
      <c r="AS25" s="110"/>
      <c r="AT25" s="117"/>
      <c r="AU25" s="112"/>
      <c r="AV25" s="112"/>
      <c r="AW25" s="112"/>
      <c r="AX25" s="116"/>
      <c r="AY25" s="387"/>
      <c r="AZ25" s="91"/>
      <c r="BA25" s="91"/>
    </row>
    <row r="26" spans="4:53">
      <c r="AR26" s="91"/>
      <c r="AS26" s="110"/>
      <c r="AT26" s="117"/>
      <c r="AU26" s="112"/>
      <c r="AV26" s="112"/>
      <c r="AW26" s="112"/>
      <c r="AX26" s="116"/>
      <c r="AY26" s="387"/>
      <c r="AZ26" s="91"/>
      <c r="BA26" s="91"/>
    </row>
    <row r="27" spans="4:53" ht="12" customHeight="1">
      <c r="AR27" s="91"/>
      <c r="AS27" s="110"/>
      <c r="AT27" s="117"/>
      <c r="AU27" s="112"/>
      <c r="AV27" s="112"/>
      <c r="AW27" s="112"/>
      <c r="AX27" s="116"/>
      <c r="AY27" s="387"/>
      <c r="AZ27" s="91"/>
      <c r="BA27" s="91"/>
    </row>
    <row r="28" spans="4:53" ht="12">
      <c r="D28" s="388" t="s">
        <v>27</v>
      </c>
      <c r="AR28" s="91"/>
      <c r="AS28" s="110"/>
      <c r="AT28" s="117"/>
      <c r="AU28" s="112"/>
      <c r="AV28" s="112"/>
      <c r="AW28" s="112"/>
      <c r="AX28" s="116"/>
      <c r="AY28" s="387"/>
      <c r="AZ28" s="91"/>
      <c r="BA28" s="91"/>
    </row>
    <row r="29" spans="4:53">
      <c r="AM29" s="58" t="s">
        <v>28</v>
      </c>
      <c r="AN29" s="59">
        <v>30</v>
      </c>
      <c r="AO29" s="126" t="s">
        <v>29</v>
      </c>
      <c r="AP29" s="127">
        <v>0.9</v>
      </c>
      <c r="AR29" s="91"/>
      <c r="AS29" s="110"/>
      <c r="AT29" s="111"/>
      <c r="AU29" s="112"/>
      <c r="AV29" s="112"/>
      <c r="AW29" s="112"/>
      <c r="AX29" s="113"/>
      <c r="AY29" s="387"/>
      <c r="AZ29" s="91"/>
      <c r="BA29" s="91"/>
    </row>
    <row r="30" spans="4:53" ht="14.45">
      <c r="D30" s="323" t="s">
        <v>30</v>
      </c>
      <c r="E30" s="318"/>
      <c r="F30" s="318"/>
      <c r="G30" s="318"/>
      <c r="H30" s="318"/>
      <c r="I30" s="318"/>
      <c r="J30" s="318"/>
      <c r="K30" s="318"/>
      <c r="L30" s="318"/>
      <c r="M30" s="318"/>
      <c r="N30" s="318"/>
      <c r="O30" s="318" t="s">
        <v>31</v>
      </c>
      <c r="P30" s="318"/>
      <c r="Q30" s="318"/>
      <c r="R30" s="318"/>
      <c r="S30" s="318" t="s">
        <v>32</v>
      </c>
      <c r="T30" s="318"/>
      <c r="U30" s="318"/>
      <c r="V30" s="318"/>
      <c r="W30" s="318" t="s">
        <v>33</v>
      </c>
      <c r="X30" s="318"/>
      <c r="Y30" s="318"/>
      <c r="Z30" s="318"/>
      <c r="AA30" s="318" t="s">
        <v>34</v>
      </c>
      <c r="AB30" s="318"/>
      <c r="AC30" s="318"/>
      <c r="AD30" s="318"/>
      <c r="AE30" s="318" t="s">
        <v>35</v>
      </c>
      <c r="AF30" s="318"/>
      <c r="AG30" s="318"/>
      <c r="AH30" s="319"/>
      <c r="AM30" s="60" t="s">
        <v>36</v>
      </c>
      <c r="AN30" s="61" t="s">
        <v>37</v>
      </c>
      <c r="AO30" s="122" t="s">
        <v>38</v>
      </c>
      <c r="AP30" s="122" t="s">
        <v>39</v>
      </c>
      <c r="AQ30" s="123"/>
      <c r="AR30" s="109" t="s">
        <v>40</v>
      </c>
      <c r="AS30" s="109" t="s">
        <v>41</v>
      </c>
      <c r="AT30" s="109" t="s">
        <v>42</v>
      </c>
      <c r="AU30" s="109" t="s">
        <v>43</v>
      </c>
      <c r="AV30" s="109" t="s">
        <v>44</v>
      </c>
      <c r="AW30" s="1"/>
      <c r="AX30" s="5"/>
      <c r="AY30" s="390"/>
    </row>
    <row r="31" spans="4:53" ht="14.45">
      <c r="D31" s="177"/>
      <c r="E31" s="178"/>
      <c r="F31" s="178"/>
      <c r="G31" s="178"/>
      <c r="H31" s="178"/>
      <c r="I31" s="178"/>
      <c r="J31" s="178"/>
      <c r="K31" s="178"/>
      <c r="L31" s="178"/>
      <c r="M31" s="178"/>
      <c r="N31" s="178"/>
      <c r="O31" s="175"/>
      <c r="P31" s="175"/>
      <c r="Q31" s="175"/>
      <c r="R31" s="175"/>
      <c r="S31" s="175"/>
      <c r="T31" s="175"/>
      <c r="U31" s="175"/>
      <c r="V31" s="175"/>
      <c r="W31" s="176"/>
      <c r="X31" s="176"/>
      <c r="Y31" s="176"/>
      <c r="Z31" s="176"/>
      <c r="AA31" s="176"/>
      <c r="AB31" s="176"/>
      <c r="AC31" s="176"/>
      <c r="AD31" s="176"/>
      <c r="AE31" s="316">
        <f>+AND(D31&lt;&gt;"",O31&lt;&gt;"",S31&lt;&gt;"",W31&gt;0,AA31&gt;0)*AA31*W31</f>
        <v>0</v>
      </c>
      <c r="AF31" s="316"/>
      <c r="AG31" s="316"/>
      <c r="AH31" s="317"/>
      <c r="AM31" s="41">
        <f t="shared" ref="AM31:AM42" ca="1" si="0">+YEAR(TODAY())-O31</f>
        <v>2026</v>
      </c>
      <c r="AN31" s="62" t="b">
        <f t="shared" ref="AN31:AN42" ca="1" si="1">+AND(D31&lt;&gt;"",O31&lt;&gt;"",S31&lt;&gt;"",W31&gt;0,AA31&gt;0,AM31&lt;=$AN$29)</f>
        <v>0</v>
      </c>
      <c r="AO31" s="6"/>
      <c r="AP31" s="56">
        <f ca="1">IF(AN31=TRUE,($AP$29*AE31)/$AN$29,0)</f>
        <v>0</v>
      </c>
      <c r="AQ31" s="2"/>
      <c r="AR31" s="56">
        <f ca="1">IF(AND($AN31,$AM31&gt;1,$AM31&lt;6),ANEXO4!$B$25*'Plan empresarial'!AE31,0)</f>
        <v>0</v>
      </c>
      <c r="AS31" s="56">
        <f ca="1">IF(AND($AN31,$AM31&gt;1,$AM31&lt;6),ANEXO4!$C$25*'Plan empresarial'!AE31,0)</f>
        <v>0</v>
      </c>
      <c r="AT31" s="56">
        <f ca="1">IF(AND($AN31,$AM31&gt;5,$AM31&lt;11),ANEXO4!$D$25*'Plan empresarial'!AE31,0)</f>
        <v>0</v>
      </c>
      <c r="AU31" s="56">
        <f ca="1">IF(AND($AM31&gt;10, $AM31&lt;1000),ANEXO4!$E$25*$AA31*$W31,0)</f>
        <v>0</v>
      </c>
      <c r="AV31" s="56">
        <f ca="1">SUM(AR31:AU31)</f>
        <v>0</v>
      </c>
      <c r="AW31" s="1"/>
      <c r="AX31" s="5"/>
      <c r="AY31" s="391"/>
    </row>
    <row r="32" spans="4:53" ht="16.149999999999999">
      <c r="D32" s="177"/>
      <c r="E32" s="178"/>
      <c r="F32" s="178"/>
      <c r="G32" s="178"/>
      <c r="H32" s="178"/>
      <c r="I32" s="178"/>
      <c r="J32" s="178"/>
      <c r="K32" s="178"/>
      <c r="L32" s="178"/>
      <c r="M32" s="178"/>
      <c r="N32" s="178"/>
      <c r="O32" s="175"/>
      <c r="P32" s="175"/>
      <c r="Q32" s="175"/>
      <c r="R32" s="175"/>
      <c r="S32" s="175"/>
      <c r="T32" s="175"/>
      <c r="U32" s="175"/>
      <c r="V32" s="175"/>
      <c r="W32" s="176"/>
      <c r="X32" s="176"/>
      <c r="Y32" s="176"/>
      <c r="Z32" s="176"/>
      <c r="AA32" s="176"/>
      <c r="AB32" s="176"/>
      <c r="AC32" s="176"/>
      <c r="AD32" s="176"/>
      <c r="AE32" s="316">
        <f t="shared" ref="AE32:AE42" si="2">+AND(D32&lt;&gt;"",O32&lt;&gt;"",S32&lt;&gt;"",W32&gt;0,AA32&gt;0)*AA32*W32</f>
        <v>0</v>
      </c>
      <c r="AF32" s="316"/>
      <c r="AG32" s="316"/>
      <c r="AH32" s="317"/>
      <c r="AM32" s="41">
        <f t="shared" ca="1" si="0"/>
        <v>2026</v>
      </c>
      <c r="AN32" s="62" t="b">
        <f t="shared" ca="1" si="1"/>
        <v>0</v>
      </c>
      <c r="AO32" s="6" t="s">
        <v>45</v>
      </c>
      <c r="AP32" s="56">
        <f t="shared" ref="AP32:AP42" ca="1" si="3">IF(AN32=TRUE,($AP$29*AE32)/$AN$29,0)</f>
        <v>0</v>
      </c>
      <c r="AQ32" s="124" t="s">
        <v>46</v>
      </c>
      <c r="AR32" s="56">
        <f ca="1">IF(AND($AN32,$AM32&gt;1,$AM32&lt;6),ANEXO4!$B$25*'Plan empresarial'!AE32,0)</f>
        <v>0</v>
      </c>
      <c r="AS32" s="56">
        <f t="shared" ref="AS32:AS42" ca="1" si="4">IF(AND(AO32,AN32&lt;2),0,0)</f>
        <v>0</v>
      </c>
      <c r="AT32" s="56">
        <f ca="1">IF(AND($AN32,$AM32&gt;5,$AM32&lt;11),ANEXO4!$D$25*'Plan empresarial'!AE32,0)</f>
        <v>0</v>
      </c>
      <c r="AU32" s="56">
        <f ca="1">IF(AND($AM32&gt;10, $AM32&lt;1000),ANEXO4!$E$25*$AA32*$W32,0)</f>
        <v>0</v>
      </c>
      <c r="AV32" s="56">
        <f t="shared" ref="AV32:AV42" ca="1" si="5">SUM(AR32:AU32)</f>
        <v>0</v>
      </c>
      <c r="AW32" s="1"/>
      <c r="AX32" s="5"/>
      <c r="AY32" s="391"/>
    </row>
    <row r="33" spans="4:51" ht="14.45">
      <c r="D33" s="177"/>
      <c r="E33" s="178"/>
      <c r="F33" s="178"/>
      <c r="G33" s="178"/>
      <c r="H33" s="178"/>
      <c r="I33" s="178"/>
      <c r="J33" s="178"/>
      <c r="K33" s="178"/>
      <c r="L33" s="178"/>
      <c r="M33" s="178"/>
      <c r="N33" s="178"/>
      <c r="O33" s="175"/>
      <c r="P33" s="175"/>
      <c r="Q33" s="175"/>
      <c r="R33" s="175"/>
      <c r="S33" s="175"/>
      <c r="T33" s="175"/>
      <c r="U33" s="175"/>
      <c r="V33" s="175"/>
      <c r="W33" s="176"/>
      <c r="X33" s="176"/>
      <c r="Y33" s="176"/>
      <c r="Z33" s="176"/>
      <c r="AA33" s="176"/>
      <c r="AB33" s="176"/>
      <c r="AC33" s="176"/>
      <c r="AD33" s="176"/>
      <c r="AE33" s="316">
        <f t="shared" si="2"/>
        <v>0</v>
      </c>
      <c r="AF33" s="316"/>
      <c r="AG33" s="316"/>
      <c r="AH33" s="317"/>
      <c r="AM33" s="41">
        <f t="shared" ca="1" si="0"/>
        <v>2026</v>
      </c>
      <c r="AN33" s="62" t="b">
        <f t="shared" ca="1" si="1"/>
        <v>0</v>
      </c>
      <c r="AO33" s="6" t="s">
        <v>47</v>
      </c>
      <c r="AP33" s="56">
        <f t="shared" ca="1" si="3"/>
        <v>0</v>
      </c>
      <c r="AQ33" s="2"/>
      <c r="AR33" s="56">
        <f ca="1">IF(AND($AN33,$AM33&gt;1,$AM33&lt;6),ANEXO4!$B$25*'Plan empresarial'!AE33,0)</f>
        <v>0</v>
      </c>
      <c r="AS33" s="56">
        <f t="shared" ca="1" si="4"/>
        <v>0</v>
      </c>
      <c r="AT33" s="56">
        <f ca="1">IF(AND($AN33,$AM33&gt;5,$AM33&lt;11),ANEXO4!$D$25*'Plan empresarial'!AE33,0)</f>
        <v>0</v>
      </c>
      <c r="AU33" s="56">
        <f ca="1">IF(AND($AM33&gt;10, $AM33&lt;1000),ANEXO4!$E$25*$AA33*$W33,0)</f>
        <v>0</v>
      </c>
      <c r="AV33" s="56">
        <f t="shared" ca="1" si="5"/>
        <v>0</v>
      </c>
      <c r="AW33" s="1"/>
      <c r="AX33" s="5"/>
      <c r="AY33" s="391"/>
    </row>
    <row r="34" spans="4:51" ht="14.45">
      <c r="D34" s="177"/>
      <c r="E34" s="178"/>
      <c r="F34" s="178"/>
      <c r="G34" s="178"/>
      <c r="H34" s="178"/>
      <c r="I34" s="178"/>
      <c r="J34" s="178"/>
      <c r="K34" s="178"/>
      <c r="L34" s="178"/>
      <c r="M34" s="178"/>
      <c r="N34" s="178"/>
      <c r="O34" s="175"/>
      <c r="P34" s="175"/>
      <c r="Q34" s="175"/>
      <c r="R34" s="175"/>
      <c r="S34" s="175"/>
      <c r="T34" s="175"/>
      <c r="U34" s="175"/>
      <c r="V34" s="175"/>
      <c r="W34" s="176"/>
      <c r="X34" s="176"/>
      <c r="Y34" s="176"/>
      <c r="Z34" s="176"/>
      <c r="AA34" s="176"/>
      <c r="AB34" s="176"/>
      <c r="AC34" s="176"/>
      <c r="AD34" s="176"/>
      <c r="AE34" s="316">
        <f t="shared" si="2"/>
        <v>0</v>
      </c>
      <c r="AF34" s="316"/>
      <c r="AG34" s="316"/>
      <c r="AH34" s="317"/>
      <c r="AM34" s="41">
        <f t="shared" ca="1" si="0"/>
        <v>2026</v>
      </c>
      <c r="AN34" s="62" t="b">
        <f t="shared" ca="1" si="1"/>
        <v>0</v>
      </c>
      <c r="AO34" s="6" t="s">
        <v>48</v>
      </c>
      <c r="AP34" s="56">
        <f t="shared" ca="1" si="3"/>
        <v>0</v>
      </c>
      <c r="AQ34" s="2"/>
      <c r="AR34" s="56">
        <f ca="1">IF(AND($AN34,$AM34&gt;1,$AM34&lt;6),ANEXO4!$B$25*'Plan empresarial'!AE34,0)</f>
        <v>0</v>
      </c>
      <c r="AS34" s="56">
        <f t="shared" ca="1" si="4"/>
        <v>0</v>
      </c>
      <c r="AT34" s="56">
        <f ca="1">IF(AND($AN34,$AM34&gt;5,$AM34&lt;11),ANEXO4!$D$25*'Plan empresarial'!AE34,0)</f>
        <v>0</v>
      </c>
      <c r="AU34" s="56">
        <f ca="1">IF(AND($AM34&gt;10, $AM34&lt;1000),ANEXO4!$E$25*$AA34*$W34,0)</f>
        <v>0</v>
      </c>
      <c r="AV34" s="56">
        <f t="shared" ca="1" si="5"/>
        <v>0</v>
      </c>
      <c r="AW34" s="1"/>
      <c r="AX34" s="5"/>
      <c r="AY34" s="391"/>
    </row>
    <row r="35" spans="4:51" ht="14.45">
      <c r="D35" s="177"/>
      <c r="E35" s="178"/>
      <c r="F35" s="178"/>
      <c r="G35" s="178"/>
      <c r="H35" s="178"/>
      <c r="I35" s="178"/>
      <c r="J35" s="178"/>
      <c r="K35" s="178"/>
      <c r="L35" s="178"/>
      <c r="M35" s="178"/>
      <c r="N35" s="178"/>
      <c r="O35" s="175"/>
      <c r="P35" s="175"/>
      <c r="Q35" s="175"/>
      <c r="R35" s="175"/>
      <c r="S35" s="175"/>
      <c r="T35" s="175"/>
      <c r="U35" s="175"/>
      <c r="V35" s="175"/>
      <c r="W35" s="176"/>
      <c r="X35" s="176"/>
      <c r="Y35" s="176"/>
      <c r="Z35" s="176"/>
      <c r="AA35" s="176"/>
      <c r="AB35" s="176"/>
      <c r="AC35" s="176"/>
      <c r="AD35" s="176"/>
      <c r="AE35" s="316">
        <f t="shared" si="2"/>
        <v>0</v>
      </c>
      <c r="AF35" s="316"/>
      <c r="AG35" s="316"/>
      <c r="AH35" s="317"/>
      <c r="AM35" s="41">
        <f t="shared" ca="1" si="0"/>
        <v>2026</v>
      </c>
      <c r="AN35" s="62" t="b">
        <f t="shared" ca="1" si="1"/>
        <v>0</v>
      </c>
      <c r="AO35" s="6" t="s">
        <v>49</v>
      </c>
      <c r="AP35" s="56">
        <f t="shared" ca="1" si="3"/>
        <v>0</v>
      </c>
      <c r="AQ35" s="2"/>
      <c r="AR35" s="56">
        <f ca="1">IF(AND($AN35,$AM35&gt;1,$AM35&lt;6),ANEXO4!$B$25*'Plan empresarial'!AE35,0)</f>
        <v>0</v>
      </c>
      <c r="AS35" s="56">
        <f t="shared" ca="1" si="4"/>
        <v>0</v>
      </c>
      <c r="AT35" s="56">
        <f ca="1">IF(AND($AN35,$AM35&gt;5,$AM35&lt;11),ANEXO4!$D$25*'Plan empresarial'!AE35,0)</f>
        <v>0</v>
      </c>
      <c r="AU35" s="56">
        <f ca="1">IF(AND($AM35&gt;10, $AM35&lt;1000),ANEXO4!$E$25*$AA35*$W35,0)</f>
        <v>0</v>
      </c>
      <c r="AV35" s="56">
        <f t="shared" ca="1" si="5"/>
        <v>0</v>
      </c>
      <c r="AW35" s="1"/>
      <c r="AX35" s="5"/>
      <c r="AY35" s="391"/>
    </row>
    <row r="36" spans="4:51" ht="16.149999999999999">
      <c r="D36" s="177"/>
      <c r="E36" s="178"/>
      <c r="F36" s="178"/>
      <c r="G36" s="178"/>
      <c r="H36" s="178"/>
      <c r="I36" s="178"/>
      <c r="J36" s="178"/>
      <c r="K36" s="178"/>
      <c r="L36" s="178"/>
      <c r="M36" s="178"/>
      <c r="N36" s="178"/>
      <c r="O36" s="175"/>
      <c r="P36" s="175"/>
      <c r="Q36" s="175"/>
      <c r="R36" s="175"/>
      <c r="S36" s="175"/>
      <c r="T36" s="175"/>
      <c r="U36" s="175"/>
      <c r="V36" s="175"/>
      <c r="W36" s="176"/>
      <c r="X36" s="176"/>
      <c r="Y36" s="176"/>
      <c r="Z36" s="176"/>
      <c r="AA36" s="176"/>
      <c r="AB36" s="176"/>
      <c r="AC36" s="176"/>
      <c r="AD36" s="176"/>
      <c r="AE36" s="316">
        <f t="shared" si="2"/>
        <v>0</v>
      </c>
      <c r="AF36" s="316"/>
      <c r="AG36" s="316"/>
      <c r="AH36" s="317"/>
      <c r="AM36" s="41">
        <f t="shared" ca="1" si="0"/>
        <v>2026</v>
      </c>
      <c r="AN36" s="62" t="b">
        <f t="shared" ca="1" si="1"/>
        <v>0</v>
      </c>
      <c r="AO36" s="6" t="s">
        <v>46</v>
      </c>
      <c r="AP36" s="56">
        <f t="shared" ca="1" si="3"/>
        <v>0</v>
      </c>
      <c r="AQ36" s="2"/>
      <c r="AR36" s="56">
        <f ca="1">IF(AND($AN36,$AM36&gt;1,$AM36&lt;6),ANEXO4!$B$25*'Plan empresarial'!AE36,0)</f>
        <v>0</v>
      </c>
      <c r="AS36" s="56">
        <f t="shared" ca="1" si="4"/>
        <v>0</v>
      </c>
      <c r="AT36" s="56">
        <f ca="1">IF(AND($AN36,$AM36&gt;5,$AM36&lt;11),ANEXO4!$D$25*'Plan empresarial'!AE36,0)</f>
        <v>0</v>
      </c>
      <c r="AU36" s="56">
        <f ca="1">IF(AND($AM36&gt;10, $AM36&lt;1000),ANEXO4!$E$25*$AA36*$W36,0)</f>
        <v>0</v>
      </c>
      <c r="AV36" s="56">
        <f t="shared" ca="1" si="5"/>
        <v>0</v>
      </c>
      <c r="AW36" s="1"/>
      <c r="AX36" s="5"/>
      <c r="AY36" s="391"/>
    </row>
    <row r="37" spans="4:51" ht="16.149999999999999">
      <c r="D37" s="177"/>
      <c r="E37" s="178"/>
      <c r="F37" s="178"/>
      <c r="G37" s="178"/>
      <c r="H37" s="178"/>
      <c r="I37" s="178"/>
      <c r="J37" s="178"/>
      <c r="K37" s="178"/>
      <c r="L37" s="178"/>
      <c r="M37" s="178"/>
      <c r="N37" s="178"/>
      <c r="O37" s="175"/>
      <c r="P37" s="175"/>
      <c r="Q37" s="175"/>
      <c r="R37" s="175"/>
      <c r="S37" s="175"/>
      <c r="T37" s="175"/>
      <c r="U37" s="175"/>
      <c r="V37" s="175"/>
      <c r="W37" s="176"/>
      <c r="X37" s="176"/>
      <c r="Y37" s="176"/>
      <c r="Z37" s="176"/>
      <c r="AA37" s="176"/>
      <c r="AB37" s="176"/>
      <c r="AC37" s="176"/>
      <c r="AD37" s="176"/>
      <c r="AE37" s="316">
        <f t="shared" si="2"/>
        <v>0</v>
      </c>
      <c r="AF37" s="316"/>
      <c r="AG37" s="316"/>
      <c r="AH37" s="317"/>
      <c r="AM37" s="41">
        <f t="shared" ca="1" si="0"/>
        <v>2026</v>
      </c>
      <c r="AN37" s="62" t="b">
        <f t="shared" ca="1" si="1"/>
        <v>0</v>
      </c>
      <c r="AO37" s="6" t="s">
        <v>50</v>
      </c>
      <c r="AP37" s="56">
        <f t="shared" ca="1" si="3"/>
        <v>0</v>
      </c>
      <c r="AQ37" s="2"/>
      <c r="AR37" s="56">
        <f ca="1">IF(AND($AN37,$AM37&gt;1,$AM37&lt;6),ANEXO4!$B$25*'Plan empresarial'!AE37,0)</f>
        <v>0</v>
      </c>
      <c r="AS37" s="56">
        <f t="shared" ca="1" si="4"/>
        <v>0</v>
      </c>
      <c r="AT37" s="56">
        <f ca="1">IF(AND($AN37,$AM37&gt;5,$AM37&lt;11),ANEXO4!$D$25*'Plan empresarial'!AE37,0)</f>
        <v>0</v>
      </c>
      <c r="AU37" s="56">
        <f ca="1">IF(AND($AM37&gt;10, $AM37&lt;1000),ANEXO4!$E$25*$AA37*$W37,0)</f>
        <v>0</v>
      </c>
      <c r="AV37" s="56">
        <f t="shared" ca="1" si="5"/>
        <v>0</v>
      </c>
      <c r="AW37" s="1"/>
      <c r="AX37" s="10"/>
      <c r="AY37" s="391"/>
    </row>
    <row r="38" spans="4:51" ht="14.45">
      <c r="D38" s="177"/>
      <c r="E38" s="178"/>
      <c r="F38" s="178"/>
      <c r="G38" s="178"/>
      <c r="H38" s="178"/>
      <c r="I38" s="178"/>
      <c r="J38" s="178"/>
      <c r="K38" s="178"/>
      <c r="L38" s="178"/>
      <c r="M38" s="178"/>
      <c r="N38" s="178"/>
      <c r="O38" s="175"/>
      <c r="P38" s="175"/>
      <c r="Q38" s="175"/>
      <c r="R38" s="175"/>
      <c r="S38" s="175"/>
      <c r="T38" s="175"/>
      <c r="U38" s="175"/>
      <c r="V38" s="175"/>
      <c r="W38" s="176"/>
      <c r="X38" s="176"/>
      <c r="Y38" s="176"/>
      <c r="Z38" s="176"/>
      <c r="AA38" s="176"/>
      <c r="AB38" s="176"/>
      <c r="AC38" s="176"/>
      <c r="AD38" s="176"/>
      <c r="AE38" s="316">
        <f t="shared" si="2"/>
        <v>0</v>
      </c>
      <c r="AF38" s="316"/>
      <c r="AG38" s="316"/>
      <c r="AH38" s="317"/>
      <c r="AM38" s="41">
        <f t="shared" ca="1" si="0"/>
        <v>2026</v>
      </c>
      <c r="AN38" s="62" t="b">
        <f t="shared" ca="1" si="1"/>
        <v>0</v>
      </c>
      <c r="AO38" s="6" t="s">
        <v>51</v>
      </c>
      <c r="AP38" s="56">
        <f t="shared" ca="1" si="3"/>
        <v>0</v>
      </c>
      <c r="AQ38" s="2"/>
      <c r="AR38" s="56">
        <f ca="1">IF(AND($AN38,$AM38&gt;1,$AM38&lt;6),ANEXO4!$B$25*'Plan empresarial'!AE38,0)</f>
        <v>0</v>
      </c>
      <c r="AS38" s="56">
        <f t="shared" ca="1" si="4"/>
        <v>0</v>
      </c>
      <c r="AT38" s="56">
        <f ca="1">IF(AND($AN38,$AM38&gt;5,$AM38&lt;11),ANEXO4!$D$25*'Plan empresarial'!AE38,0)</f>
        <v>0</v>
      </c>
      <c r="AU38" s="56">
        <f ca="1">IF(AND($AM38&gt;10, $AM38&lt;1000),ANEXO4!$E$25*$AA38*$W38,0)</f>
        <v>0</v>
      </c>
      <c r="AV38" s="56">
        <f t="shared" ca="1" si="5"/>
        <v>0</v>
      </c>
      <c r="AW38" s="1"/>
      <c r="AX38" s="5"/>
      <c r="AY38" s="391"/>
    </row>
    <row r="39" spans="4:51" ht="14.45">
      <c r="D39" s="177"/>
      <c r="E39" s="178"/>
      <c r="F39" s="178"/>
      <c r="G39" s="178"/>
      <c r="H39" s="178"/>
      <c r="I39" s="178"/>
      <c r="J39" s="178"/>
      <c r="K39" s="178"/>
      <c r="L39" s="178"/>
      <c r="M39" s="178"/>
      <c r="N39" s="178"/>
      <c r="O39" s="175"/>
      <c r="P39" s="175"/>
      <c r="Q39" s="175"/>
      <c r="R39" s="175"/>
      <c r="S39" s="175"/>
      <c r="T39" s="175"/>
      <c r="U39" s="175"/>
      <c r="V39" s="175"/>
      <c r="W39" s="176"/>
      <c r="X39" s="176"/>
      <c r="Y39" s="176"/>
      <c r="Z39" s="176"/>
      <c r="AA39" s="176"/>
      <c r="AB39" s="176"/>
      <c r="AC39" s="176"/>
      <c r="AD39" s="176"/>
      <c r="AE39" s="316">
        <f t="shared" si="2"/>
        <v>0</v>
      </c>
      <c r="AF39" s="316"/>
      <c r="AG39" s="316"/>
      <c r="AH39" s="317"/>
      <c r="AM39" s="41">
        <f t="shared" ca="1" si="0"/>
        <v>2026</v>
      </c>
      <c r="AN39" s="62" t="b">
        <f t="shared" ca="1" si="1"/>
        <v>0</v>
      </c>
      <c r="AO39" s="17" t="s">
        <v>52</v>
      </c>
      <c r="AP39" s="56">
        <f t="shared" ca="1" si="3"/>
        <v>0</v>
      </c>
      <c r="AQ39" s="2"/>
      <c r="AR39" s="56">
        <f ca="1">IF(AND($AN39,$AM39&gt;1,$AM39&lt;6),ANEXO4!$B$25*'Plan empresarial'!AE39,0)</f>
        <v>0</v>
      </c>
      <c r="AS39" s="56">
        <f t="shared" ca="1" si="4"/>
        <v>0</v>
      </c>
      <c r="AT39" s="56">
        <f ca="1">IF(AND($AN39,$AM39&gt;5,$AM39&lt;11),ANEXO4!$D$25*'Plan empresarial'!AE39,0)</f>
        <v>0</v>
      </c>
      <c r="AU39" s="56">
        <f ca="1">IF(AND($AM39&gt;10, $AM39&lt;1000),ANEXO4!$E$25*$AA39*$W39,0)</f>
        <v>0</v>
      </c>
      <c r="AV39" s="56">
        <f t="shared" ca="1" si="5"/>
        <v>0</v>
      </c>
      <c r="AW39" s="1"/>
      <c r="AX39" s="5"/>
      <c r="AY39" s="391"/>
    </row>
    <row r="40" spans="4:51">
      <c r="D40" s="177"/>
      <c r="E40" s="178"/>
      <c r="F40" s="178"/>
      <c r="G40" s="178"/>
      <c r="H40" s="178"/>
      <c r="I40" s="178"/>
      <c r="J40" s="178"/>
      <c r="K40" s="178"/>
      <c r="L40" s="178"/>
      <c r="M40" s="178"/>
      <c r="N40" s="178"/>
      <c r="O40" s="175"/>
      <c r="P40" s="175"/>
      <c r="Q40" s="175"/>
      <c r="R40" s="175"/>
      <c r="S40" s="175"/>
      <c r="T40" s="175"/>
      <c r="U40" s="175"/>
      <c r="V40" s="175"/>
      <c r="W40" s="176"/>
      <c r="X40" s="176"/>
      <c r="Y40" s="176"/>
      <c r="Z40" s="176"/>
      <c r="AA40" s="176"/>
      <c r="AB40" s="176"/>
      <c r="AC40" s="176"/>
      <c r="AD40" s="176"/>
      <c r="AE40" s="316">
        <f t="shared" si="2"/>
        <v>0</v>
      </c>
      <c r="AF40" s="316"/>
      <c r="AG40" s="316"/>
      <c r="AH40" s="317"/>
      <c r="AM40" s="41">
        <f t="shared" ca="1" si="0"/>
        <v>2026</v>
      </c>
      <c r="AN40" s="62" t="b">
        <f t="shared" ca="1" si="1"/>
        <v>0</v>
      </c>
      <c r="AP40" s="56">
        <f t="shared" ca="1" si="3"/>
        <v>0</v>
      </c>
      <c r="AR40" s="56">
        <f ca="1">IF(AND($AN40,$AM40&gt;1,$AM40&lt;6),ANEXO4!$B$25*'Plan empresarial'!AE40,0)</f>
        <v>0</v>
      </c>
      <c r="AS40" s="56">
        <f t="shared" ca="1" si="4"/>
        <v>0</v>
      </c>
      <c r="AT40" s="56">
        <f ca="1">IF(AND($AN40,$AM40&gt;5,$AM40&lt;11),ANEXO4!$D$25*'Plan empresarial'!AE40,0)</f>
        <v>0</v>
      </c>
      <c r="AU40" s="56">
        <f ca="1">IF(AND($AM40&gt;10, $AM40&lt;1000),ANEXO4!$E$25*$AA40*$W40,0)</f>
        <v>0</v>
      </c>
      <c r="AV40" s="56">
        <f t="shared" ca="1" si="5"/>
        <v>0</v>
      </c>
      <c r="AW40" s="1"/>
      <c r="AX40" s="5"/>
      <c r="AY40" s="391"/>
    </row>
    <row r="41" spans="4:51">
      <c r="D41" s="177"/>
      <c r="E41" s="178"/>
      <c r="F41" s="178"/>
      <c r="G41" s="178"/>
      <c r="H41" s="178"/>
      <c r="I41" s="178"/>
      <c r="J41" s="178"/>
      <c r="K41" s="178"/>
      <c r="L41" s="178"/>
      <c r="M41" s="178"/>
      <c r="N41" s="178"/>
      <c r="O41" s="175"/>
      <c r="P41" s="175"/>
      <c r="Q41" s="175"/>
      <c r="R41" s="175"/>
      <c r="S41" s="175"/>
      <c r="T41" s="175"/>
      <c r="U41" s="175"/>
      <c r="V41" s="175"/>
      <c r="W41" s="176"/>
      <c r="X41" s="176"/>
      <c r="Y41" s="176"/>
      <c r="Z41" s="176"/>
      <c r="AA41" s="176"/>
      <c r="AB41" s="176"/>
      <c r="AC41" s="176"/>
      <c r="AD41" s="176"/>
      <c r="AE41" s="316">
        <f t="shared" si="2"/>
        <v>0</v>
      </c>
      <c r="AF41" s="316"/>
      <c r="AG41" s="316"/>
      <c r="AH41" s="317"/>
      <c r="AM41" s="41">
        <f t="shared" ca="1" si="0"/>
        <v>2026</v>
      </c>
      <c r="AN41" s="62" t="b">
        <f t="shared" ca="1" si="1"/>
        <v>0</v>
      </c>
      <c r="AP41" s="56">
        <f t="shared" ca="1" si="3"/>
        <v>0</v>
      </c>
      <c r="AR41" s="56">
        <f ca="1">IF(AND($AN41,$AM41&gt;1,$AM41&lt;6),ANEXO4!$B$25*'Plan empresarial'!AE41,0)</f>
        <v>0</v>
      </c>
      <c r="AS41" s="56">
        <f t="shared" ca="1" si="4"/>
        <v>0</v>
      </c>
      <c r="AT41" s="56">
        <f ca="1">IF(AND($AN41,$AM41&gt;5,$AM41&lt;11),ANEXO4!$D$25*'Plan empresarial'!AE41,0)</f>
        <v>0</v>
      </c>
      <c r="AU41" s="56">
        <f ca="1">IF(AND($AM41&gt;10, $AM41&lt;1000),ANEXO4!$E$25*$AA41*$W41,0)</f>
        <v>0</v>
      </c>
      <c r="AV41" s="56">
        <f t="shared" ca="1" si="5"/>
        <v>0</v>
      </c>
      <c r="AW41" s="1"/>
      <c r="AX41" s="5"/>
      <c r="AY41" s="391"/>
    </row>
    <row r="42" spans="4:51">
      <c r="D42" s="312"/>
      <c r="E42" s="313"/>
      <c r="F42" s="313"/>
      <c r="G42" s="313"/>
      <c r="H42" s="313"/>
      <c r="I42" s="313"/>
      <c r="J42" s="313"/>
      <c r="K42" s="313"/>
      <c r="L42" s="313"/>
      <c r="M42" s="313"/>
      <c r="N42" s="313"/>
      <c r="O42" s="314"/>
      <c r="P42" s="314"/>
      <c r="Q42" s="314"/>
      <c r="R42" s="314"/>
      <c r="S42" s="314"/>
      <c r="T42" s="314"/>
      <c r="U42" s="314"/>
      <c r="V42" s="314"/>
      <c r="W42" s="315"/>
      <c r="X42" s="315"/>
      <c r="Y42" s="315"/>
      <c r="Z42" s="315"/>
      <c r="AA42" s="297"/>
      <c r="AB42" s="297"/>
      <c r="AC42" s="297"/>
      <c r="AD42" s="297"/>
      <c r="AE42" s="316">
        <f t="shared" si="2"/>
        <v>0</v>
      </c>
      <c r="AF42" s="316"/>
      <c r="AG42" s="316"/>
      <c r="AH42" s="317"/>
      <c r="AM42" s="63">
        <f t="shared" ca="1" si="0"/>
        <v>2026</v>
      </c>
      <c r="AN42" s="64" t="b">
        <f t="shared" ca="1" si="1"/>
        <v>0</v>
      </c>
      <c r="AP42" s="56">
        <f t="shared" ca="1" si="3"/>
        <v>0</v>
      </c>
      <c r="AR42" s="56">
        <f ca="1">IF(AND($AN42,$AM42&gt;1,$AM42&lt;6),ANEXO4!$B$25*'Plan empresarial'!AE42,0)</f>
        <v>0</v>
      </c>
      <c r="AS42" s="56">
        <f t="shared" ca="1" si="4"/>
        <v>0</v>
      </c>
      <c r="AT42" s="56">
        <f ca="1">IF(AND($AN42,$AM42&gt;5,$AM42&lt;11),ANEXO4!$D$25*'Plan empresarial'!AE42,0)</f>
        <v>0</v>
      </c>
      <c r="AU42" s="56">
        <f ca="1">IF(AND($AM42&gt;10, $AM42&lt;1000),ANEXO4!$E$25*$AA42*$W42,0)</f>
        <v>0</v>
      </c>
      <c r="AV42" s="56">
        <f t="shared" ca="1" si="5"/>
        <v>0</v>
      </c>
      <c r="AW42" s="1"/>
      <c r="AX42" s="5"/>
      <c r="AY42" s="391"/>
    </row>
    <row r="43" spans="4:51">
      <c r="D43" s="140"/>
      <c r="E43" s="140"/>
      <c r="F43" s="140"/>
      <c r="G43" s="144"/>
      <c r="H43" s="144"/>
      <c r="I43" s="144"/>
      <c r="J43" s="144"/>
      <c r="K43" s="144"/>
      <c r="L43" s="144"/>
      <c r="AA43" s="250" t="s">
        <v>53</v>
      </c>
      <c r="AB43" s="251"/>
      <c r="AC43" s="251"/>
      <c r="AD43" s="252"/>
      <c r="AE43" s="309">
        <f>SUM(AE31:AH42)</f>
        <v>0</v>
      </c>
      <c r="AF43" s="310"/>
      <c r="AG43" s="310"/>
      <c r="AH43" s="311"/>
      <c r="AO43" s="92" t="s">
        <v>54</v>
      </c>
      <c r="AP43" s="56">
        <f ca="1">SUM(AP31:AP42)</f>
        <v>0</v>
      </c>
      <c r="AS43" s="48"/>
      <c r="AT43" s="44"/>
      <c r="AU43" s="1"/>
      <c r="AV43" s="49">
        <f ca="1">SUM(AV31:AV42)</f>
        <v>0</v>
      </c>
      <c r="AW43" s="1"/>
      <c r="AX43" s="5"/>
      <c r="AY43" s="391"/>
    </row>
    <row r="44" spans="4:51">
      <c r="D44" s="140"/>
      <c r="E44" s="140"/>
      <c r="F44" s="140"/>
      <c r="G44" s="144"/>
      <c r="H44" s="144"/>
      <c r="I44" s="144"/>
      <c r="J44" s="144"/>
      <c r="K44" s="144"/>
      <c r="L44" s="144"/>
      <c r="AA44" s="92"/>
      <c r="AB44" s="92"/>
      <c r="AC44" s="92"/>
      <c r="AD44" s="92"/>
      <c r="AE44" s="93"/>
      <c r="AF44" s="93"/>
      <c r="AG44" s="93"/>
      <c r="AH44" s="93"/>
      <c r="AS44" s="48"/>
      <c r="AT44" s="44"/>
      <c r="AU44" s="1"/>
      <c r="AV44" s="4"/>
      <c r="AW44" s="1"/>
      <c r="AX44" s="5"/>
      <c r="AY44" s="391"/>
    </row>
    <row r="45" spans="4:51">
      <c r="D45" s="140"/>
      <c r="E45" s="140"/>
      <c r="F45" s="140"/>
      <c r="G45" s="144"/>
      <c r="H45" s="144"/>
      <c r="I45" s="144"/>
      <c r="J45" s="144"/>
      <c r="K45" s="144"/>
      <c r="L45" s="144"/>
      <c r="AA45" s="92"/>
      <c r="AB45" s="92"/>
      <c r="AC45" s="92"/>
      <c r="AD45" s="92"/>
      <c r="AE45" s="93"/>
      <c r="AF45" s="93"/>
      <c r="AG45" s="93"/>
      <c r="AH45" s="93"/>
      <c r="AS45" s="48"/>
      <c r="AT45" s="44"/>
      <c r="AU45" s="1"/>
      <c r="AV45" s="4"/>
      <c r="AW45" s="1"/>
      <c r="AX45" s="5"/>
      <c r="AY45" s="391"/>
    </row>
    <row r="46" spans="4:51" ht="12">
      <c r="D46" s="388" t="s">
        <v>55</v>
      </c>
      <c r="AS46" s="42"/>
      <c r="AT46" s="9"/>
      <c r="AU46" s="4"/>
      <c r="AV46" s="4"/>
      <c r="AW46" s="1"/>
      <c r="AX46" s="10"/>
      <c r="AY46" s="391"/>
    </row>
    <row r="47" spans="4:51">
      <c r="AM47" s="58" t="s">
        <v>28</v>
      </c>
      <c r="AN47" s="59">
        <v>30</v>
      </c>
      <c r="AO47" s="126" t="s">
        <v>29</v>
      </c>
      <c r="AP47" s="127">
        <v>0.9</v>
      </c>
      <c r="AS47" s="42"/>
      <c r="AT47" s="3"/>
      <c r="AU47" s="4"/>
      <c r="AV47" s="4"/>
      <c r="AW47" s="1"/>
      <c r="AX47" s="5"/>
      <c r="AY47" s="391"/>
    </row>
    <row r="48" spans="4:51" ht="14.45">
      <c r="D48" s="323" t="s">
        <v>30</v>
      </c>
      <c r="E48" s="318"/>
      <c r="F48" s="318"/>
      <c r="G48" s="318"/>
      <c r="H48" s="318"/>
      <c r="I48" s="318"/>
      <c r="J48" s="318"/>
      <c r="K48" s="318"/>
      <c r="L48" s="318"/>
      <c r="M48" s="318"/>
      <c r="N48" s="318"/>
      <c r="O48" s="318" t="s">
        <v>31</v>
      </c>
      <c r="P48" s="318"/>
      <c r="Q48" s="318"/>
      <c r="R48" s="318"/>
      <c r="S48" s="318" t="s">
        <v>32</v>
      </c>
      <c r="T48" s="318"/>
      <c r="U48" s="318"/>
      <c r="V48" s="318"/>
      <c r="W48" s="318" t="s">
        <v>33</v>
      </c>
      <c r="X48" s="318"/>
      <c r="Y48" s="318"/>
      <c r="Z48" s="318"/>
      <c r="AA48" s="318" t="s">
        <v>34</v>
      </c>
      <c r="AB48" s="318"/>
      <c r="AC48" s="318"/>
      <c r="AD48" s="318"/>
      <c r="AE48" s="318" t="s">
        <v>35</v>
      </c>
      <c r="AF48" s="318"/>
      <c r="AG48" s="318"/>
      <c r="AH48" s="319"/>
      <c r="AM48" s="60" t="s">
        <v>36</v>
      </c>
      <c r="AN48" s="61" t="s">
        <v>37</v>
      </c>
      <c r="AO48" s="11" t="s">
        <v>38</v>
      </c>
      <c r="AP48" s="122" t="s">
        <v>39</v>
      </c>
      <c r="AQ48" s="12"/>
      <c r="AR48" s="60" t="s">
        <v>40</v>
      </c>
      <c r="AS48" s="60" t="s">
        <v>41</v>
      </c>
      <c r="AT48" s="60" t="s">
        <v>42</v>
      </c>
      <c r="AU48" s="60" t="s">
        <v>43</v>
      </c>
      <c r="AV48" s="60" t="s">
        <v>44</v>
      </c>
      <c r="AW48" s="1"/>
      <c r="AX48" s="5"/>
      <c r="AY48" s="391"/>
    </row>
    <row r="49" spans="4:51" ht="15" customHeight="1">
      <c r="D49" s="352"/>
      <c r="E49" s="353"/>
      <c r="F49" s="353"/>
      <c r="G49" s="353"/>
      <c r="H49" s="353"/>
      <c r="I49" s="353"/>
      <c r="J49" s="353"/>
      <c r="K49" s="353"/>
      <c r="L49" s="353"/>
      <c r="M49" s="353"/>
      <c r="N49" s="354"/>
      <c r="O49" s="355"/>
      <c r="P49" s="356"/>
      <c r="Q49" s="356"/>
      <c r="R49" s="357"/>
      <c r="S49" s="175"/>
      <c r="T49" s="175"/>
      <c r="U49" s="175"/>
      <c r="V49" s="175"/>
      <c r="W49" s="176"/>
      <c r="X49" s="176"/>
      <c r="Y49" s="176"/>
      <c r="Z49" s="176"/>
      <c r="AA49" s="176"/>
      <c r="AB49" s="176"/>
      <c r="AC49" s="176"/>
      <c r="AD49" s="176"/>
      <c r="AE49" s="316">
        <f>+AND(D49&lt;&gt;"",O49&lt;&gt;"",S49&lt;&gt;"",W49&gt;0,AA49&gt;0)*AA49*W49</f>
        <v>0</v>
      </c>
      <c r="AF49" s="316"/>
      <c r="AG49" s="316"/>
      <c r="AH49" s="317"/>
      <c r="AM49" s="41">
        <f t="shared" ref="AM49:AM60" ca="1" si="6">+YEAR(TODAY())-O49</f>
        <v>2026</v>
      </c>
      <c r="AN49" s="62" t="b">
        <f t="shared" ref="AN49:AN60" ca="1" si="7">+AND(D49&lt;&gt;"",O49&lt;&gt;"",S49&lt;&gt;"",W49&gt;0,AA49&gt;0,AM49&lt;=$AN$29)</f>
        <v>0</v>
      </c>
      <c r="AO49" s="13"/>
      <c r="AP49" s="56">
        <f ca="1">IF(AN49=TRUE,($AP$47*AE49)/$AN$47,0)</f>
        <v>0</v>
      </c>
      <c r="AQ49" s="6"/>
      <c r="AR49" s="56">
        <f ca="1">IF(AND($AN49,$AM49&gt;1,$AM49&lt;6),ANEXO4!$B$25*'Plan empresarial'!AE49,0)</f>
        <v>0</v>
      </c>
      <c r="AS49" s="56">
        <f ca="1">IF(AND($AN49,$AM49&gt;1,$AM49&lt;6),ANEXO4!$C$25*'Plan empresarial'!AE49,0)</f>
        <v>0</v>
      </c>
      <c r="AT49" s="56">
        <f ca="1">IF(AND($AN49,$AM49&gt;5,$AM49&lt;11),ANEXO4!$D$25*'Plan empresarial'!AE49,0)</f>
        <v>0</v>
      </c>
      <c r="AU49" s="56">
        <f ca="1">IF(AND($AM49&gt;10, $AM49&lt;1000),ANEXO4!$E$25*$AA49*$W49,0)</f>
        <v>0</v>
      </c>
      <c r="AV49" s="56">
        <f ca="1">SUM(AR49:AU49)</f>
        <v>0</v>
      </c>
      <c r="AW49" s="1"/>
      <c r="AX49" s="5"/>
      <c r="AY49" s="391"/>
    </row>
    <row r="50" spans="4:51" ht="16.149999999999999">
      <c r="D50" s="177"/>
      <c r="E50" s="178"/>
      <c r="F50" s="178"/>
      <c r="G50" s="178"/>
      <c r="H50" s="178"/>
      <c r="I50" s="178"/>
      <c r="J50" s="178"/>
      <c r="K50" s="178"/>
      <c r="L50" s="178"/>
      <c r="M50" s="178"/>
      <c r="N50" s="178"/>
      <c r="O50" s="175"/>
      <c r="P50" s="175"/>
      <c r="Q50" s="175"/>
      <c r="R50" s="175"/>
      <c r="S50" s="175"/>
      <c r="T50" s="175"/>
      <c r="U50" s="175"/>
      <c r="V50" s="175"/>
      <c r="W50" s="176"/>
      <c r="X50" s="176"/>
      <c r="Y50" s="176"/>
      <c r="Z50" s="176"/>
      <c r="AA50" s="176"/>
      <c r="AB50" s="176"/>
      <c r="AC50" s="176"/>
      <c r="AD50" s="176"/>
      <c r="AE50" s="316">
        <f t="shared" ref="AE50:AE60" si="8">+AND(D50&lt;&gt;"",O50&lt;&gt;"",S50&lt;&gt;"",W50&gt;0,AA50&gt;0)*AA50*W50</f>
        <v>0</v>
      </c>
      <c r="AF50" s="316"/>
      <c r="AG50" s="316"/>
      <c r="AH50" s="317"/>
      <c r="AM50" s="41">
        <f t="shared" ca="1" si="6"/>
        <v>2026</v>
      </c>
      <c r="AN50" s="62" t="b">
        <f t="shared" ca="1" si="7"/>
        <v>0</v>
      </c>
      <c r="AO50" s="13" t="s">
        <v>45</v>
      </c>
      <c r="AP50" s="56">
        <f t="shared" ref="AP50:AP60" ca="1" si="9">IF(AN50=TRUE,($AP$47*AE50)/$AN$47,0)</f>
        <v>0</v>
      </c>
      <c r="AQ50" s="17" t="s">
        <v>46</v>
      </c>
      <c r="AR50" s="56">
        <f ca="1">IF(AND($AN50,$AM50&gt;1,$AM50&lt;6),ANEXO4!$B$25*'Plan empresarial'!AE50,0)</f>
        <v>0</v>
      </c>
      <c r="AS50" s="56">
        <f t="shared" ref="AS50:AS60" ca="1" si="10">IF(AND(AO50,AN50&lt;2),0,0)</f>
        <v>0</v>
      </c>
      <c r="AT50" s="56">
        <f ca="1">IF(AND($AN50,$AM50&gt;5,$AM50&lt;11),ANEXO4!$D$25*'Plan empresarial'!AE50,0)</f>
        <v>0</v>
      </c>
      <c r="AU50" s="56">
        <f ca="1">IF(AND($AM50&gt;10, $AM50&lt;1000),ANEXO4!$E$25*$AA50*$W50,0)</f>
        <v>0</v>
      </c>
      <c r="AV50" s="56">
        <f t="shared" ref="AV50:AV60" ca="1" si="11">SUM(AR50:AU50)</f>
        <v>0</v>
      </c>
      <c r="AW50" s="1"/>
      <c r="AX50" s="5"/>
      <c r="AY50" s="391"/>
    </row>
    <row r="51" spans="4:51" ht="14.45">
      <c r="D51" s="177"/>
      <c r="E51" s="178"/>
      <c r="F51" s="178"/>
      <c r="G51" s="178"/>
      <c r="H51" s="178"/>
      <c r="I51" s="178"/>
      <c r="J51" s="178"/>
      <c r="K51" s="178"/>
      <c r="L51" s="178"/>
      <c r="M51" s="178"/>
      <c r="N51" s="178"/>
      <c r="O51" s="175"/>
      <c r="P51" s="175"/>
      <c r="Q51" s="175"/>
      <c r="R51" s="175"/>
      <c r="S51" s="175"/>
      <c r="T51" s="175"/>
      <c r="U51" s="175"/>
      <c r="V51" s="175"/>
      <c r="W51" s="176"/>
      <c r="X51" s="176"/>
      <c r="Y51" s="176"/>
      <c r="Z51" s="176"/>
      <c r="AA51" s="176"/>
      <c r="AB51" s="176"/>
      <c r="AC51" s="176"/>
      <c r="AD51" s="176"/>
      <c r="AE51" s="316">
        <f t="shared" si="8"/>
        <v>0</v>
      </c>
      <c r="AF51" s="316"/>
      <c r="AG51" s="316"/>
      <c r="AH51" s="317"/>
      <c r="AM51" s="41">
        <f t="shared" ca="1" si="6"/>
        <v>2026</v>
      </c>
      <c r="AN51" s="62" t="b">
        <f t="shared" ca="1" si="7"/>
        <v>0</v>
      </c>
      <c r="AO51" s="13" t="s">
        <v>47</v>
      </c>
      <c r="AP51" s="56">
        <f t="shared" ca="1" si="9"/>
        <v>0</v>
      </c>
      <c r="AQ51" s="2"/>
      <c r="AR51" s="56">
        <f ca="1">IF(AND($AN51,$AM51&gt;1,$AM51&lt;6),ANEXO4!$B$25*'Plan empresarial'!AE51,0)</f>
        <v>0</v>
      </c>
      <c r="AS51" s="56">
        <f t="shared" ca="1" si="10"/>
        <v>0</v>
      </c>
      <c r="AT51" s="56">
        <f ca="1">IF(AND($AN51,$AM51&gt;5,$AM51&lt;11),ANEXO4!$D$25*'Plan empresarial'!AE51,0)</f>
        <v>0</v>
      </c>
      <c r="AU51" s="56">
        <f ca="1">IF(AND($AM51&gt;10, $AM51&lt;1000),ANEXO4!$E$25*$AA51*$W51,0)</f>
        <v>0</v>
      </c>
      <c r="AV51" s="56">
        <f t="shared" ca="1" si="11"/>
        <v>0</v>
      </c>
      <c r="AW51" s="1"/>
      <c r="AX51" s="5"/>
      <c r="AY51" s="391"/>
    </row>
    <row r="52" spans="4:51" ht="14.45">
      <c r="D52" s="177"/>
      <c r="E52" s="178"/>
      <c r="F52" s="178"/>
      <c r="G52" s="178"/>
      <c r="H52" s="178"/>
      <c r="I52" s="178"/>
      <c r="J52" s="178"/>
      <c r="K52" s="178"/>
      <c r="L52" s="178"/>
      <c r="M52" s="178"/>
      <c r="N52" s="178"/>
      <c r="O52" s="175"/>
      <c r="P52" s="175"/>
      <c r="Q52" s="175"/>
      <c r="R52" s="175"/>
      <c r="S52" s="175"/>
      <c r="T52" s="175"/>
      <c r="U52" s="175"/>
      <c r="V52" s="175"/>
      <c r="W52" s="176"/>
      <c r="X52" s="176"/>
      <c r="Y52" s="176"/>
      <c r="Z52" s="176"/>
      <c r="AA52" s="176"/>
      <c r="AB52" s="176"/>
      <c r="AC52" s="176"/>
      <c r="AD52" s="176"/>
      <c r="AE52" s="316">
        <f t="shared" si="8"/>
        <v>0</v>
      </c>
      <c r="AF52" s="316"/>
      <c r="AG52" s="316"/>
      <c r="AH52" s="317"/>
      <c r="AM52" s="41">
        <f t="shared" ca="1" si="6"/>
        <v>2026</v>
      </c>
      <c r="AN52" s="62" t="b">
        <f t="shared" ca="1" si="7"/>
        <v>0</v>
      </c>
      <c r="AO52" s="13" t="s">
        <v>48</v>
      </c>
      <c r="AP52" s="56">
        <f t="shared" ca="1" si="9"/>
        <v>0</v>
      </c>
      <c r="AQ52" s="2"/>
      <c r="AR52" s="56">
        <f ca="1">IF(AND($AN52,$AM52&gt;1,$AM52&lt;6),ANEXO4!$B$25*'Plan empresarial'!AE52,0)</f>
        <v>0</v>
      </c>
      <c r="AS52" s="56">
        <f t="shared" ca="1" si="10"/>
        <v>0</v>
      </c>
      <c r="AT52" s="56">
        <f ca="1">IF(AND($AN52,$AM52&gt;5,$AM52&lt;11),ANEXO4!$D$25*'Plan empresarial'!AE52,0)</f>
        <v>0</v>
      </c>
      <c r="AU52" s="56">
        <f ca="1">IF(AND($AM52&gt;10, $AM52&lt;1000),ANEXO4!$E$25*$AA52*$W52,0)</f>
        <v>0</v>
      </c>
      <c r="AV52" s="56">
        <f t="shared" ca="1" si="11"/>
        <v>0</v>
      </c>
      <c r="AW52" s="1"/>
      <c r="AX52" s="5"/>
      <c r="AY52" s="391"/>
    </row>
    <row r="53" spans="4:51" ht="14.45">
      <c r="D53" s="177"/>
      <c r="E53" s="178"/>
      <c r="F53" s="178"/>
      <c r="G53" s="178"/>
      <c r="H53" s="178"/>
      <c r="I53" s="178"/>
      <c r="J53" s="178"/>
      <c r="K53" s="178"/>
      <c r="L53" s="178"/>
      <c r="M53" s="178"/>
      <c r="N53" s="178"/>
      <c r="O53" s="175"/>
      <c r="P53" s="175"/>
      <c r="Q53" s="175"/>
      <c r="R53" s="175"/>
      <c r="S53" s="175"/>
      <c r="T53" s="175"/>
      <c r="U53" s="175"/>
      <c r="V53" s="175"/>
      <c r="W53" s="176"/>
      <c r="X53" s="176"/>
      <c r="Y53" s="176"/>
      <c r="Z53" s="176"/>
      <c r="AA53" s="176"/>
      <c r="AB53" s="176"/>
      <c r="AC53" s="176"/>
      <c r="AD53" s="176"/>
      <c r="AE53" s="316">
        <f t="shared" si="8"/>
        <v>0</v>
      </c>
      <c r="AF53" s="316"/>
      <c r="AG53" s="316"/>
      <c r="AH53" s="317"/>
      <c r="AM53" s="41">
        <f t="shared" ca="1" si="6"/>
        <v>2026</v>
      </c>
      <c r="AN53" s="62" t="b">
        <f t="shared" ca="1" si="7"/>
        <v>0</v>
      </c>
      <c r="AO53" s="13" t="s">
        <v>49</v>
      </c>
      <c r="AP53" s="56">
        <f t="shared" ca="1" si="9"/>
        <v>0</v>
      </c>
      <c r="AQ53" s="2"/>
      <c r="AR53" s="56">
        <f ca="1">IF(AND($AN53,$AM53&gt;1,$AM53&lt;6),ANEXO4!$B$25*'Plan empresarial'!AE53,0)</f>
        <v>0</v>
      </c>
      <c r="AS53" s="56">
        <f t="shared" ca="1" si="10"/>
        <v>0</v>
      </c>
      <c r="AT53" s="56">
        <f ca="1">IF(AND($AN53,$AM53&gt;5,$AM53&lt;11),ANEXO4!$D$25*'Plan empresarial'!AE53,0)</f>
        <v>0</v>
      </c>
      <c r="AU53" s="56">
        <f ca="1">IF(AND($AM53&gt;10, $AM53&lt;1000),ANEXO4!$E$25*$AA53*$W53,0)</f>
        <v>0</v>
      </c>
      <c r="AV53" s="56">
        <f t="shared" ca="1" si="11"/>
        <v>0</v>
      </c>
      <c r="AW53" s="1"/>
      <c r="AX53" s="5"/>
      <c r="AY53" s="391"/>
    </row>
    <row r="54" spans="4:51" ht="16.149999999999999">
      <c r="D54" s="177"/>
      <c r="E54" s="178"/>
      <c r="F54" s="178"/>
      <c r="G54" s="178"/>
      <c r="H54" s="178"/>
      <c r="I54" s="178"/>
      <c r="J54" s="178"/>
      <c r="K54" s="178"/>
      <c r="L54" s="178"/>
      <c r="M54" s="178"/>
      <c r="N54" s="178"/>
      <c r="O54" s="175"/>
      <c r="P54" s="175"/>
      <c r="Q54" s="175"/>
      <c r="R54" s="175"/>
      <c r="S54" s="175"/>
      <c r="T54" s="175"/>
      <c r="U54" s="175"/>
      <c r="V54" s="175"/>
      <c r="W54" s="176"/>
      <c r="X54" s="176"/>
      <c r="Y54" s="176"/>
      <c r="Z54" s="176"/>
      <c r="AA54" s="176"/>
      <c r="AB54" s="176"/>
      <c r="AC54" s="176"/>
      <c r="AD54" s="176"/>
      <c r="AE54" s="316">
        <f t="shared" si="8"/>
        <v>0</v>
      </c>
      <c r="AF54" s="316"/>
      <c r="AG54" s="316"/>
      <c r="AH54" s="317"/>
      <c r="AM54" s="41">
        <f t="shared" ca="1" si="6"/>
        <v>2026</v>
      </c>
      <c r="AN54" s="62" t="b">
        <f t="shared" ca="1" si="7"/>
        <v>0</v>
      </c>
      <c r="AO54" s="13" t="s">
        <v>46</v>
      </c>
      <c r="AP54" s="56">
        <f t="shared" ca="1" si="9"/>
        <v>0</v>
      </c>
      <c r="AQ54" s="2"/>
      <c r="AR54" s="56">
        <f ca="1">IF(AND($AN54,$AM54&gt;1,$AM54&lt;6),ANEXO4!$B$25*'Plan empresarial'!AE54,0)</f>
        <v>0</v>
      </c>
      <c r="AS54" s="56">
        <f t="shared" ca="1" si="10"/>
        <v>0</v>
      </c>
      <c r="AT54" s="56">
        <f ca="1">IF(AND($AN54,$AM54&gt;5,$AM54&lt;11),ANEXO4!$D$25*'Plan empresarial'!AE54,0)</f>
        <v>0</v>
      </c>
      <c r="AU54" s="56">
        <f ca="1">IF(AND($AM54&gt;10, $AM54&lt;1000),ANEXO4!$E$25*$AA54*$W54,0)</f>
        <v>0</v>
      </c>
      <c r="AV54" s="56">
        <f t="shared" ca="1" si="11"/>
        <v>0</v>
      </c>
      <c r="AW54" s="1"/>
      <c r="AX54" s="5"/>
      <c r="AY54" s="391"/>
    </row>
    <row r="55" spans="4:51" ht="16.149999999999999">
      <c r="D55" s="177"/>
      <c r="E55" s="178"/>
      <c r="F55" s="178"/>
      <c r="G55" s="178"/>
      <c r="H55" s="178"/>
      <c r="I55" s="178"/>
      <c r="J55" s="178"/>
      <c r="K55" s="178"/>
      <c r="L55" s="178"/>
      <c r="M55" s="178"/>
      <c r="N55" s="178"/>
      <c r="O55" s="175"/>
      <c r="P55" s="175"/>
      <c r="Q55" s="175"/>
      <c r="R55" s="175"/>
      <c r="S55" s="175"/>
      <c r="T55" s="175"/>
      <c r="U55" s="175"/>
      <c r="V55" s="175"/>
      <c r="W55" s="176"/>
      <c r="X55" s="176"/>
      <c r="Y55" s="176"/>
      <c r="Z55" s="176"/>
      <c r="AA55" s="176"/>
      <c r="AB55" s="176"/>
      <c r="AC55" s="176"/>
      <c r="AD55" s="176"/>
      <c r="AE55" s="316">
        <f t="shared" si="8"/>
        <v>0</v>
      </c>
      <c r="AF55" s="316"/>
      <c r="AG55" s="316"/>
      <c r="AH55" s="317"/>
      <c r="AM55" s="41">
        <f t="shared" ca="1" si="6"/>
        <v>2026</v>
      </c>
      <c r="AN55" s="62" t="b">
        <f t="shared" ca="1" si="7"/>
        <v>0</v>
      </c>
      <c r="AO55" s="13" t="s">
        <v>50</v>
      </c>
      <c r="AP55" s="56">
        <f t="shared" ca="1" si="9"/>
        <v>0</v>
      </c>
      <c r="AQ55" s="2"/>
      <c r="AR55" s="56">
        <f ca="1">IF(AND($AN55,$AM55&gt;1,$AM55&lt;6),ANEXO4!$B$25*'Plan empresarial'!AE55,0)</f>
        <v>0</v>
      </c>
      <c r="AS55" s="56">
        <f t="shared" ca="1" si="10"/>
        <v>0</v>
      </c>
      <c r="AT55" s="56">
        <f ca="1">IF(AND($AN55,$AM55&gt;5,$AM55&lt;11),ANEXO4!$D$25*'Plan empresarial'!AE55,0)</f>
        <v>0</v>
      </c>
      <c r="AU55" s="56">
        <f ca="1">IF(AND($AM55&gt;10, $AM55&lt;1000),ANEXO4!$E$25*$AA55*$W55,0)</f>
        <v>0</v>
      </c>
      <c r="AV55" s="56">
        <f t="shared" ca="1" si="11"/>
        <v>0</v>
      </c>
      <c r="AW55" s="1"/>
      <c r="AX55" s="10"/>
      <c r="AY55" s="391"/>
    </row>
    <row r="56" spans="4:51" ht="14.45">
      <c r="D56" s="177"/>
      <c r="E56" s="178"/>
      <c r="F56" s="178"/>
      <c r="G56" s="178"/>
      <c r="H56" s="178"/>
      <c r="I56" s="178"/>
      <c r="J56" s="178"/>
      <c r="K56" s="178"/>
      <c r="L56" s="178"/>
      <c r="M56" s="178"/>
      <c r="N56" s="178"/>
      <c r="O56" s="175"/>
      <c r="P56" s="175"/>
      <c r="Q56" s="175"/>
      <c r="R56" s="175"/>
      <c r="S56" s="175"/>
      <c r="T56" s="175"/>
      <c r="U56" s="175"/>
      <c r="V56" s="175"/>
      <c r="W56" s="176"/>
      <c r="X56" s="176"/>
      <c r="Y56" s="176"/>
      <c r="Z56" s="176"/>
      <c r="AA56" s="176"/>
      <c r="AB56" s="176"/>
      <c r="AC56" s="176"/>
      <c r="AD56" s="176"/>
      <c r="AE56" s="316">
        <f t="shared" si="8"/>
        <v>0</v>
      </c>
      <c r="AF56" s="316"/>
      <c r="AG56" s="316"/>
      <c r="AH56" s="317"/>
      <c r="AM56" s="41">
        <f t="shared" ca="1" si="6"/>
        <v>2026</v>
      </c>
      <c r="AN56" s="62" t="b">
        <f t="shared" ca="1" si="7"/>
        <v>0</v>
      </c>
      <c r="AO56" s="13" t="s">
        <v>51</v>
      </c>
      <c r="AP56" s="56">
        <f t="shared" ca="1" si="9"/>
        <v>0</v>
      </c>
      <c r="AQ56" s="2"/>
      <c r="AR56" s="56">
        <f ca="1">IF(AND($AN56,$AM56&gt;1,$AM56&lt;6),ANEXO4!$B$25*'Plan empresarial'!AE56,0)</f>
        <v>0</v>
      </c>
      <c r="AS56" s="56">
        <f t="shared" ca="1" si="10"/>
        <v>0</v>
      </c>
      <c r="AT56" s="56">
        <f ca="1">IF(AND($AN56,$AM56&gt;5,$AM56&lt;11),ANEXO4!$D$25*'Plan empresarial'!AE56,0)</f>
        <v>0</v>
      </c>
      <c r="AU56" s="56">
        <f ca="1">IF(AND($AM56&gt;10, $AM56&lt;1000),ANEXO4!$E$25*$AA56*$W56,0)</f>
        <v>0</v>
      </c>
      <c r="AV56" s="56">
        <f t="shared" ca="1" si="11"/>
        <v>0</v>
      </c>
      <c r="AW56" s="1"/>
      <c r="AX56" s="5"/>
      <c r="AY56" s="391"/>
    </row>
    <row r="57" spans="4:51" ht="14.45">
      <c r="D57" s="177"/>
      <c r="E57" s="178"/>
      <c r="F57" s="178"/>
      <c r="G57" s="178"/>
      <c r="H57" s="178"/>
      <c r="I57" s="178"/>
      <c r="J57" s="178"/>
      <c r="K57" s="178"/>
      <c r="L57" s="178"/>
      <c r="M57" s="178"/>
      <c r="N57" s="178"/>
      <c r="O57" s="175"/>
      <c r="P57" s="175"/>
      <c r="Q57" s="175"/>
      <c r="R57" s="175"/>
      <c r="S57" s="175"/>
      <c r="T57" s="175"/>
      <c r="U57" s="175"/>
      <c r="V57" s="175"/>
      <c r="W57" s="176"/>
      <c r="X57" s="176"/>
      <c r="Y57" s="176"/>
      <c r="Z57" s="176"/>
      <c r="AA57" s="176"/>
      <c r="AB57" s="176"/>
      <c r="AC57" s="176"/>
      <c r="AD57" s="176"/>
      <c r="AE57" s="316">
        <f t="shared" si="8"/>
        <v>0</v>
      </c>
      <c r="AF57" s="316"/>
      <c r="AG57" s="316"/>
      <c r="AH57" s="317"/>
      <c r="AM57" s="41">
        <f t="shared" ca="1" si="6"/>
        <v>2026</v>
      </c>
      <c r="AN57" s="62" t="b">
        <f t="shared" ca="1" si="7"/>
        <v>0</v>
      </c>
      <c r="AO57" s="14" t="s">
        <v>52</v>
      </c>
      <c r="AP57" s="56">
        <f t="shared" ca="1" si="9"/>
        <v>0</v>
      </c>
      <c r="AQ57" s="2"/>
      <c r="AR57" s="56">
        <f ca="1">IF(AND($AN57,$AM57&gt;1,$AM57&lt;6),ANEXO4!$B$25*'Plan empresarial'!AE57,0)</f>
        <v>0</v>
      </c>
      <c r="AS57" s="56">
        <f t="shared" ca="1" si="10"/>
        <v>0</v>
      </c>
      <c r="AT57" s="56">
        <f ca="1">IF(AND($AN57,$AM57&gt;5,$AM57&lt;11),ANEXO4!$D$25*'Plan empresarial'!AE57,0)</f>
        <v>0</v>
      </c>
      <c r="AU57" s="56">
        <f ca="1">IF(AND($AM57&gt;10, $AM57&lt;1000),ANEXO4!$E$25*$AA57*$W57,0)</f>
        <v>0</v>
      </c>
      <c r="AV57" s="56">
        <f t="shared" ca="1" si="11"/>
        <v>0</v>
      </c>
      <c r="AW57" s="1"/>
      <c r="AX57" s="5"/>
      <c r="AY57" s="391"/>
    </row>
    <row r="58" spans="4:51">
      <c r="D58" s="177"/>
      <c r="E58" s="178"/>
      <c r="F58" s="178"/>
      <c r="G58" s="178"/>
      <c r="H58" s="178"/>
      <c r="I58" s="178"/>
      <c r="J58" s="178"/>
      <c r="K58" s="178"/>
      <c r="L58" s="178"/>
      <c r="M58" s="178"/>
      <c r="N58" s="178"/>
      <c r="O58" s="175"/>
      <c r="P58" s="175"/>
      <c r="Q58" s="175"/>
      <c r="R58" s="175"/>
      <c r="S58" s="175"/>
      <c r="T58" s="175"/>
      <c r="U58" s="175"/>
      <c r="V58" s="175"/>
      <c r="W58" s="176"/>
      <c r="X58" s="176"/>
      <c r="Y58" s="176"/>
      <c r="Z58" s="176"/>
      <c r="AA58" s="176"/>
      <c r="AB58" s="176"/>
      <c r="AC58" s="176"/>
      <c r="AD58" s="176"/>
      <c r="AE58" s="316">
        <f t="shared" si="8"/>
        <v>0</v>
      </c>
      <c r="AF58" s="316"/>
      <c r="AG58" s="316"/>
      <c r="AH58" s="317"/>
      <c r="AM58" s="41">
        <f t="shared" ca="1" si="6"/>
        <v>2026</v>
      </c>
      <c r="AN58" s="62" t="b">
        <f t="shared" ca="1" si="7"/>
        <v>0</v>
      </c>
      <c r="AP58" s="56">
        <f t="shared" ca="1" si="9"/>
        <v>0</v>
      </c>
      <c r="AR58" s="56">
        <f ca="1">IF(AND($AN58,$AM58&gt;1,$AM58&lt;6),ANEXO4!$B$25*'Plan empresarial'!AE58,0)</f>
        <v>0</v>
      </c>
      <c r="AS58" s="56">
        <f t="shared" ca="1" si="10"/>
        <v>0</v>
      </c>
      <c r="AT58" s="56">
        <f ca="1">IF(AND($AN58,$AM58&gt;5,$AM58&lt;11),ANEXO4!$D$25*'Plan empresarial'!AE58,0)</f>
        <v>0</v>
      </c>
      <c r="AU58" s="56">
        <f ca="1">IF(AND($AM58&gt;10, $AM58&lt;1000),ANEXO4!$E$25*$AA58*$W58,0)</f>
        <v>0</v>
      </c>
      <c r="AV58" s="56">
        <f t="shared" ca="1" si="11"/>
        <v>0</v>
      </c>
      <c r="AW58" s="1"/>
      <c r="AX58" s="5"/>
      <c r="AY58" s="391"/>
    </row>
    <row r="59" spans="4:51">
      <c r="D59" s="177"/>
      <c r="E59" s="178"/>
      <c r="F59" s="178"/>
      <c r="G59" s="178"/>
      <c r="H59" s="178"/>
      <c r="I59" s="178"/>
      <c r="J59" s="178"/>
      <c r="K59" s="178"/>
      <c r="L59" s="178"/>
      <c r="M59" s="178"/>
      <c r="N59" s="178"/>
      <c r="O59" s="175"/>
      <c r="P59" s="175"/>
      <c r="Q59" s="175"/>
      <c r="R59" s="175"/>
      <c r="S59" s="175"/>
      <c r="T59" s="175"/>
      <c r="U59" s="175"/>
      <c r="V59" s="175"/>
      <c r="W59" s="176"/>
      <c r="X59" s="176"/>
      <c r="Y59" s="176"/>
      <c r="Z59" s="176"/>
      <c r="AA59" s="176"/>
      <c r="AB59" s="176"/>
      <c r="AC59" s="176"/>
      <c r="AD59" s="176"/>
      <c r="AE59" s="316">
        <f t="shared" si="8"/>
        <v>0</v>
      </c>
      <c r="AF59" s="316"/>
      <c r="AG59" s="316"/>
      <c r="AH59" s="317"/>
      <c r="AM59" s="41">
        <f t="shared" ca="1" si="6"/>
        <v>2026</v>
      </c>
      <c r="AN59" s="62" t="b">
        <f t="shared" ca="1" si="7"/>
        <v>0</v>
      </c>
      <c r="AP59" s="56">
        <f t="shared" ca="1" si="9"/>
        <v>0</v>
      </c>
      <c r="AR59" s="56">
        <f ca="1">IF(AND($AN59,$AM59&gt;1,$AM59&lt;6),ANEXO4!$B$25*'Plan empresarial'!AE59,0)</f>
        <v>0</v>
      </c>
      <c r="AS59" s="56">
        <f t="shared" ca="1" si="10"/>
        <v>0</v>
      </c>
      <c r="AT59" s="56">
        <f ca="1">IF(AND($AN59,$AM59&gt;5,$AM59&lt;11),ANEXO4!$D$25*'Plan empresarial'!AE59,0)</f>
        <v>0</v>
      </c>
      <c r="AU59" s="56">
        <f ca="1">IF(AND($AM59&gt;10, $AM59&lt;1000),ANEXO4!$E$25*$AA59*$W59,0)</f>
        <v>0</v>
      </c>
      <c r="AV59" s="56">
        <f t="shared" ca="1" si="11"/>
        <v>0</v>
      </c>
      <c r="AW59" s="1"/>
      <c r="AX59" s="5"/>
      <c r="AY59" s="391"/>
    </row>
    <row r="60" spans="4:51">
      <c r="D60" s="312"/>
      <c r="E60" s="313"/>
      <c r="F60" s="313"/>
      <c r="G60" s="313"/>
      <c r="H60" s="313"/>
      <c r="I60" s="313"/>
      <c r="J60" s="313"/>
      <c r="K60" s="313"/>
      <c r="L60" s="313"/>
      <c r="M60" s="313"/>
      <c r="N60" s="313"/>
      <c r="O60" s="314"/>
      <c r="P60" s="314"/>
      <c r="Q60" s="314"/>
      <c r="R60" s="314"/>
      <c r="S60" s="314"/>
      <c r="T60" s="314"/>
      <c r="U60" s="314"/>
      <c r="V60" s="314"/>
      <c r="W60" s="315"/>
      <c r="X60" s="315"/>
      <c r="Y60" s="315"/>
      <c r="Z60" s="315"/>
      <c r="AA60" s="297"/>
      <c r="AB60" s="297"/>
      <c r="AC60" s="297"/>
      <c r="AD60" s="297"/>
      <c r="AE60" s="316">
        <f t="shared" si="8"/>
        <v>0</v>
      </c>
      <c r="AF60" s="316"/>
      <c r="AG60" s="316"/>
      <c r="AH60" s="317"/>
      <c r="AM60" s="63">
        <f t="shared" ca="1" si="6"/>
        <v>2026</v>
      </c>
      <c r="AN60" s="64" t="b">
        <f t="shared" ca="1" si="7"/>
        <v>0</v>
      </c>
      <c r="AP60" s="56">
        <f t="shared" ca="1" si="9"/>
        <v>0</v>
      </c>
      <c r="AR60" s="56">
        <f ca="1">IF(AND($AN60,$AM60&gt;1,$AM60&lt;6),ANEXO4!$B$25*'Plan empresarial'!AE60,0)</f>
        <v>0</v>
      </c>
      <c r="AS60" s="56">
        <f t="shared" ca="1" si="10"/>
        <v>0</v>
      </c>
      <c r="AT60" s="56">
        <f ca="1">IF(AND($AN60,$AM60&gt;5,$AM60&lt;11),ANEXO4!$D$25*'Plan empresarial'!AE60,0)</f>
        <v>0</v>
      </c>
      <c r="AU60" s="56">
        <f ca="1">IF(AND($AM60&gt;10, $AM60&lt;1000),ANEXO4!$E$25*$AA60*$W60,0)</f>
        <v>0</v>
      </c>
      <c r="AV60" s="56">
        <f t="shared" ca="1" si="11"/>
        <v>0</v>
      </c>
      <c r="AW60" s="1"/>
      <c r="AX60" s="5"/>
      <c r="AY60" s="391"/>
    </row>
    <row r="61" spans="4:51">
      <c r="D61" s="140"/>
      <c r="E61" s="140"/>
      <c r="F61" s="140"/>
      <c r="G61" s="144"/>
      <c r="H61" s="144"/>
      <c r="I61" s="144"/>
      <c r="J61" s="144"/>
      <c r="K61" s="144"/>
      <c r="L61" s="144"/>
      <c r="AA61" s="250" t="s">
        <v>53</v>
      </c>
      <c r="AB61" s="251"/>
      <c r="AC61" s="251"/>
      <c r="AD61" s="252"/>
      <c r="AE61" s="309">
        <f>SUM(AE49:AH60)</f>
        <v>0</v>
      </c>
      <c r="AF61" s="310"/>
      <c r="AG61" s="310"/>
      <c r="AH61" s="311"/>
      <c r="AP61" s="56">
        <f ca="1">SUM(AP49:AP60)</f>
        <v>0</v>
      </c>
      <c r="AS61" s="48"/>
      <c r="AT61" s="44"/>
      <c r="AU61" s="1"/>
      <c r="AV61" s="49">
        <f ca="1">SUM(AV49:AV60)</f>
        <v>0</v>
      </c>
      <c r="AW61" s="1"/>
      <c r="AX61" s="5"/>
      <c r="AY61" s="391"/>
    </row>
    <row r="62" spans="4:51">
      <c r="D62" s="140"/>
      <c r="E62" s="140"/>
      <c r="F62" s="140"/>
      <c r="G62" s="144"/>
      <c r="H62" s="144"/>
      <c r="I62" s="144"/>
      <c r="J62" s="144"/>
      <c r="K62" s="144"/>
      <c r="L62" s="144"/>
      <c r="AA62" s="92"/>
      <c r="AB62" s="92"/>
      <c r="AC62" s="92"/>
      <c r="AD62" s="92"/>
      <c r="AE62" s="93"/>
      <c r="AF62" s="93"/>
      <c r="AG62" s="93"/>
      <c r="AH62" s="93"/>
      <c r="AS62" s="48"/>
      <c r="AT62" s="44"/>
      <c r="AU62" s="1"/>
      <c r="AV62" s="4"/>
      <c r="AW62" s="1"/>
      <c r="AX62" s="5"/>
      <c r="AY62" s="391"/>
    </row>
    <row r="63" spans="4:51" ht="12">
      <c r="D63" s="388"/>
      <c r="AS63" s="42"/>
      <c r="AT63" s="3"/>
      <c r="AU63" s="4"/>
      <c r="AV63" s="4"/>
      <c r="AW63" s="1"/>
      <c r="AX63" s="5"/>
      <c r="AY63" s="391"/>
    </row>
    <row r="64" spans="4:51" ht="12">
      <c r="D64" s="388" t="s">
        <v>56</v>
      </c>
      <c r="AS64" s="42"/>
      <c r="AT64" s="3"/>
      <c r="AU64" s="4"/>
      <c r="AV64" s="4"/>
      <c r="AW64" s="1"/>
      <c r="AX64" s="5"/>
      <c r="AY64" s="391"/>
    </row>
    <row r="65" spans="4:52">
      <c r="D65" s="16"/>
      <c r="AS65" s="42"/>
      <c r="AT65" s="3"/>
      <c r="AU65" s="4"/>
      <c r="AV65" s="4"/>
      <c r="AW65" s="1"/>
      <c r="AX65" s="5"/>
      <c r="AY65" s="391"/>
    </row>
    <row r="66" spans="4:52">
      <c r="D66" s="108" t="s">
        <v>57</v>
      </c>
      <c r="AN66" s="40" t="b">
        <f ca="1">+AND(H69&lt;&gt;"",R69&lt;&gt;"",U69&lt;&gt;"",X69&gt;0,AA69&gt;0,AM69&lt;=AN$67)</f>
        <v>0</v>
      </c>
      <c r="AS66" s="42"/>
      <c r="AT66" s="3"/>
      <c r="AU66" s="4"/>
      <c r="AV66" s="4"/>
      <c r="AW66" s="1"/>
      <c r="AX66" s="5"/>
      <c r="AY66" s="391"/>
    </row>
    <row r="67" spans="4:52">
      <c r="AM67" s="58" t="s">
        <v>28</v>
      </c>
      <c r="AN67" s="65">
        <v>10</v>
      </c>
      <c r="AO67" s="126" t="s">
        <v>29</v>
      </c>
      <c r="AP67" s="127">
        <v>0.9</v>
      </c>
      <c r="AS67" s="42"/>
      <c r="AT67" s="43"/>
      <c r="AU67" s="4"/>
      <c r="AV67" s="4"/>
      <c r="AW67" s="1"/>
      <c r="AX67" s="5"/>
      <c r="AY67" s="391"/>
    </row>
    <row r="68" spans="4:52" ht="15" customHeight="1">
      <c r="D68" s="320" t="s">
        <v>58</v>
      </c>
      <c r="E68" s="321"/>
      <c r="F68" s="321"/>
      <c r="G68" s="322"/>
      <c r="H68" s="179" t="s">
        <v>30</v>
      </c>
      <c r="I68" s="180"/>
      <c r="J68" s="180"/>
      <c r="K68" s="180"/>
      <c r="L68" s="180"/>
      <c r="M68" s="180"/>
      <c r="N68" s="180"/>
      <c r="O68" s="180"/>
      <c r="P68" s="180"/>
      <c r="Q68" s="181"/>
      <c r="R68" s="303" t="s">
        <v>31</v>
      </c>
      <c r="S68" s="304"/>
      <c r="T68" s="305"/>
      <c r="U68" s="303" t="s">
        <v>32</v>
      </c>
      <c r="V68" s="304"/>
      <c r="W68" s="305"/>
      <c r="X68" s="303" t="s">
        <v>33</v>
      </c>
      <c r="Y68" s="304"/>
      <c r="Z68" s="305"/>
      <c r="AA68" s="318" t="s">
        <v>34</v>
      </c>
      <c r="AB68" s="318"/>
      <c r="AC68" s="318"/>
      <c r="AD68" s="318"/>
      <c r="AE68" s="318" t="s">
        <v>35</v>
      </c>
      <c r="AF68" s="318"/>
      <c r="AG68" s="318"/>
      <c r="AH68" s="319"/>
      <c r="AM68" s="60" t="s">
        <v>36</v>
      </c>
      <c r="AN68" s="61" t="s">
        <v>37</v>
      </c>
      <c r="AO68" s="66" t="s">
        <v>59</v>
      </c>
      <c r="AP68" s="46" t="s">
        <v>60</v>
      </c>
      <c r="AQ68" s="47" t="s">
        <v>61</v>
      </c>
      <c r="AR68" s="67" t="s">
        <v>40</v>
      </c>
      <c r="AS68" s="67" t="s">
        <v>41</v>
      </c>
      <c r="AT68" s="67" t="s">
        <v>42</v>
      </c>
      <c r="AU68" s="67" t="s">
        <v>43</v>
      </c>
      <c r="AV68" s="67" t="s">
        <v>44</v>
      </c>
      <c r="AW68" s="67" t="s">
        <v>62</v>
      </c>
      <c r="AY68" s="301" t="s">
        <v>63</v>
      </c>
      <c r="AZ68" s="302"/>
    </row>
    <row r="69" spans="4:52" ht="14.45">
      <c r="D69" s="172"/>
      <c r="E69" s="173"/>
      <c r="F69" s="173"/>
      <c r="G69" s="174"/>
      <c r="H69" s="145"/>
      <c r="I69" s="146"/>
      <c r="J69" s="146"/>
      <c r="K69" s="146"/>
      <c r="L69" s="146"/>
      <c r="M69" s="146"/>
      <c r="N69" s="146"/>
      <c r="O69" s="146"/>
      <c r="P69" s="146"/>
      <c r="Q69" s="147"/>
      <c r="R69" s="298"/>
      <c r="S69" s="299"/>
      <c r="T69" s="300"/>
      <c r="U69" s="169"/>
      <c r="V69" s="170"/>
      <c r="W69" s="171"/>
      <c r="X69" s="306"/>
      <c r="Y69" s="307"/>
      <c r="Z69" s="308"/>
      <c r="AA69" s="176"/>
      <c r="AB69" s="176"/>
      <c r="AC69" s="176"/>
      <c r="AD69" s="176"/>
      <c r="AE69" s="200">
        <f>+AND(D69&lt;&gt;"",H69&lt;&gt;"",R69&lt;&gt;"",U69&lt;&gt;"",X69&gt;0,AA69&gt;0)*$AA69*$X69</f>
        <v>0</v>
      </c>
      <c r="AF69" s="200"/>
      <c r="AG69" s="200"/>
      <c r="AH69" s="203"/>
      <c r="AM69" s="41">
        <f ca="1">+YEAR(TODAY())-$R69</f>
        <v>2026</v>
      </c>
      <c r="AN69" s="62" t="b">
        <f t="shared" ref="AN69:AN80" ca="1" si="12">+AND(D69&lt;&gt;"",H69&lt;&gt;"",R69&lt;&gt;"",U69&lt;&gt;"",X69&gt;0,AA69&gt;0,AM69&lt;=AP$69)</f>
        <v>0</v>
      </c>
      <c r="AO69" s="57">
        <f>D69</f>
        <v>0</v>
      </c>
      <c r="AP69" s="45">
        <f>IFERROR(VLOOKUP(AO69,$AY$69:$AZ$71,2),0)</f>
        <v>0</v>
      </c>
      <c r="AQ69" s="45" t="str">
        <f ca="1">+IF(AN69,$AP$67*AE69/AP69,"0")</f>
        <v>0</v>
      </c>
      <c r="AR69" s="56">
        <f ca="1">IF(AND($AN69,$AM69&gt;1,$AM69&lt;6),ANEXO4!$B$25*'Plan empresarial'!AE69,0)</f>
        <v>0</v>
      </c>
      <c r="AS69" s="56">
        <f ca="1">IF(AND($AN69,$AM69&gt;1,$AM69&lt;6),ANEXO4!$C$26*'Plan empresarial'!AE69,0)</f>
        <v>0</v>
      </c>
      <c r="AT69" s="56">
        <f ca="1">IF(AND($AN69,$AM69&gt;5,$AM69&lt;11),ANEXO4!$D$26*'Plan empresarial'!AE69,0)</f>
        <v>0</v>
      </c>
      <c r="AU69" s="56">
        <f ca="1">IF(AND($AM69&gt;10, $AM69&lt;1000),ANEXO4!$E$26*$AA69*$X69*AW69,0)</f>
        <v>0</v>
      </c>
      <c r="AV69" s="56">
        <f ca="1">SUM(AR69:AU69)</f>
        <v>0</v>
      </c>
      <c r="AW69" s="56">
        <f>IF(AO69="Instalaciones",1,2)</f>
        <v>2</v>
      </c>
      <c r="AX69" s="50" t="s">
        <v>38</v>
      </c>
      <c r="AY69" s="74" t="s">
        <v>64</v>
      </c>
      <c r="AZ69" s="74">
        <v>15</v>
      </c>
    </row>
    <row r="70" spans="4:52" ht="15" customHeight="1">
      <c r="D70" s="172"/>
      <c r="E70" s="173"/>
      <c r="F70" s="173"/>
      <c r="G70" s="174"/>
      <c r="H70" s="145"/>
      <c r="I70" s="146"/>
      <c r="J70" s="146"/>
      <c r="K70" s="146"/>
      <c r="L70" s="146"/>
      <c r="M70" s="146"/>
      <c r="N70" s="146"/>
      <c r="O70" s="146"/>
      <c r="P70" s="146"/>
      <c r="Q70" s="147"/>
      <c r="R70" s="298"/>
      <c r="S70" s="299"/>
      <c r="T70" s="300"/>
      <c r="U70" s="169"/>
      <c r="V70" s="170"/>
      <c r="W70" s="171"/>
      <c r="X70" s="169"/>
      <c r="Y70" s="170"/>
      <c r="Z70" s="171"/>
      <c r="AA70" s="176"/>
      <c r="AB70" s="176"/>
      <c r="AC70" s="176"/>
      <c r="AD70" s="176"/>
      <c r="AE70" s="200">
        <f t="shared" ref="AE70:AE80" si="13">+AND(D70&lt;&gt;"",H70&lt;&gt;"",R70&lt;&gt;"",U70&lt;&gt;"",X70&gt;0,AA70&gt;0)*$AA70*$X70</f>
        <v>0</v>
      </c>
      <c r="AF70" s="200"/>
      <c r="AG70" s="200"/>
      <c r="AH70" s="203"/>
      <c r="AM70" s="41">
        <f t="shared" ref="AM70:AM80" ca="1" si="14">+YEAR(TODAY())-$R70</f>
        <v>2026</v>
      </c>
      <c r="AN70" s="62" t="b">
        <f t="shared" ca="1" si="12"/>
        <v>0</v>
      </c>
      <c r="AO70" s="57">
        <f t="shared" ref="AO70:AO80" si="15">D70</f>
        <v>0</v>
      </c>
      <c r="AP70" s="45">
        <f t="shared" ref="AP70:AP80" si="16">IFERROR(VLOOKUP(AO70,$AY$69:$AZ$71,2),0)</f>
        <v>0</v>
      </c>
      <c r="AQ70" s="45" t="str">
        <f t="shared" ref="AQ70:AQ80" ca="1" si="17">+IF(AN70,$AP$67*AE70/AP70,"0")</f>
        <v>0</v>
      </c>
      <c r="AR70" s="56">
        <f ca="1">IF(AND($AN70,$AM70&gt;1,$AM70&lt;6),ANEXO4!$B$25*'Plan empresarial'!AE70,0)</f>
        <v>0</v>
      </c>
      <c r="AS70" s="56">
        <f ca="1">IF(AND($AN70,$AM70&gt;1,$AM70&lt;6),ANEXO4!$C$26*'Plan empresarial'!AE70,0)</f>
        <v>0</v>
      </c>
      <c r="AT70" s="56">
        <f ca="1">IF(AND($AN70,$AM70&gt;5,$AM70&lt;11),ANEXO4!$D$26*'Plan empresarial'!AE70,0)</f>
        <v>0</v>
      </c>
      <c r="AU70" s="56">
        <f ca="1">IF(AND($AM70&gt;10, $AM70&lt;1000),ANEXO4!$E$26*$AA70*$X70*AW70,0)</f>
        <v>0</v>
      </c>
      <c r="AV70" s="56">
        <f t="shared" ref="AV70:AV80" ca="1" si="18">SUM(AR70:AU70)</f>
        <v>0</v>
      </c>
      <c r="AW70" s="56">
        <f>IF(AO70="Instalaciones",1,2)</f>
        <v>2</v>
      </c>
      <c r="AX70" s="7"/>
      <c r="AY70" s="74" t="s">
        <v>65</v>
      </c>
      <c r="AZ70" s="74">
        <v>10</v>
      </c>
    </row>
    <row r="71" spans="4:52" ht="15" customHeight="1">
      <c r="D71" s="172"/>
      <c r="E71" s="173"/>
      <c r="F71" s="173"/>
      <c r="G71" s="174"/>
      <c r="H71" s="145"/>
      <c r="I71" s="146"/>
      <c r="J71" s="146"/>
      <c r="K71" s="146"/>
      <c r="L71" s="146"/>
      <c r="M71" s="146"/>
      <c r="N71" s="146"/>
      <c r="O71" s="146"/>
      <c r="P71" s="146"/>
      <c r="Q71" s="147"/>
      <c r="R71" s="298"/>
      <c r="S71" s="299"/>
      <c r="T71" s="300"/>
      <c r="U71" s="169"/>
      <c r="V71" s="170"/>
      <c r="W71" s="171"/>
      <c r="X71" s="169"/>
      <c r="Y71" s="170"/>
      <c r="Z71" s="171"/>
      <c r="AA71" s="176"/>
      <c r="AB71" s="176"/>
      <c r="AC71" s="176"/>
      <c r="AD71" s="176"/>
      <c r="AE71" s="200">
        <f t="shared" si="13"/>
        <v>0</v>
      </c>
      <c r="AF71" s="200"/>
      <c r="AG71" s="200"/>
      <c r="AH71" s="203"/>
      <c r="AM71" s="41">
        <f t="shared" ca="1" si="14"/>
        <v>2026</v>
      </c>
      <c r="AN71" s="62" t="b">
        <f t="shared" ca="1" si="12"/>
        <v>0</v>
      </c>
      <c r="AO71" s="57">
        <f t="shared" si="15"/>
        <v>0</v>
      </c>
      <c r="AP71" s="45">
        <f>IFERROR(VLOOKUP(AO71,$AY$69:$AZ$71,2),0)</f>
        <v>0</v>
      </c>
      <c r="AQ71" s="45" t="str">
        <f t="shared" ca="1" si="17"/>
        <v>0</v>
      </c>
      <c r="AR71" s="56">
        <f ca="1">IF(AND($AN71,$AM71&gt;1,$AM71&lt;6),ANEXO4!$B$25*'Plan empresarial'!AE71,0)</f>
        <v>0</v>
      </c>
      <c r="AS71" s="56">
        <f ca="1">IF(AND($AN71,$AM71&gt;1,$AM71&lt;6),ANEXO4!$C$26*'Plan empresarial'!AE71,0)</f>
        <v>0</v>
      </c>
      <c r="AT71" s="56">
        <f ca="1">IF(AND($AN71,$AM71&gt;5,$AM71&lt;11),ANEXO4!$D$26*'Plan empresarial'!AE71,0)</f>
        <v>0</v>
      </c>
      <c r="AU71" s="56">
        <f ca="1">IF(AND($AM71&gt;10, $AM71&lt;1000),ANEXO4!$E$26*$AA71*$X71*AW71,0)</f>
        <v>0</v>
      </c>
      <c r="AV71" s="56">
        <f t="shared" ca="1" si="18"/>
        <v>0</v>
      </c>
      <c r="AW71" s="56">
        <f t="shared" ref="AW71:AW80" si="19">IF(AO71="Instalaciones",1,2)</f>
        <v>2</v>
      </c>
      <c r="AX71" s="7" t="s">
        <v>45</v>
      </c>
      <c r="AY71" s="74" t="s">
        <v>66</v>
      </c>
      <c r="AZ71" s="74">
        <v>12</v>
      </c>
    </row>
    <row r="72" spans="4:52" ht="15" customHeight="1">
      <c r="D72" s="172"/>
      <c r="E72" s="173"/>
      <c r="F72" s="173"/>
      <c r="G72" s="174"/>
      <c r="H72" s="145"/>
      <c r="I72" s="146"/>
      <c r="J72" s="146"/>
      <c r="K72" s="146"/>
      <c r="L72" s="146"/>
      <c r="M72" s="146"/>
      <c r="N72" s="146"/>
      <c r="O72" s="146"/>
      <c r="P72" s="146"/>
      <c r="Q72" s="147"/>
      <c r="R72" s="298"/>
      <c r="S72" s="299"/>
      <c r="T72" s="300"/>
      <c r="U72" s="169"/>
      <c r="V72" s="170"/>
      <c r="W72" s="171"/>
      <c r="X72" s="169"/>
      <c r="Y72" s="170"/>
      <c r="Z72" s="171"/>
      <c r="AA72" s="176"/>
      <c r="AB72" s="176"/>
      <c r="AC72" s="176"/>
      <c r="AD72" s="176"/>
      <c r="AE72" s="200">
        <f t="shared" si="13"/>
        <v>0</v>
      </c>
      <c r="AF72" s="200"/>
      <c r="AG72" s="200"/>
      <c r="AH72" s="203"/>
      <c r="AM72" s="41">
        <f t="shared" ca="1" si="14"/>
        <v>2026</v>
      </c>
      <c r="AN72" s="62" t="b">
        <f t="shared" ca="1" si="12"/>
        <v>0</v>
      </c>
      <c r="AO72" s="57">
        <f t="shared" si="15"/>
        <v>0</v>
      </c>
      <c r="AP72" s="45">
        <f t="shared" si="16"/>
        <v>0</v>
      </c>
      <c r="AQ72" s="45" t="str">
        <f t="shared" ca="1" si="17"/>
        <v>0</v>
      </c>
      <c r="AR72" s="56">
        <f ca="1">IF(AND($AN72,$AM72&gt;1,$AM72&lt;6),ANEXO4!$B$25*'Plan empresarial'!AE72,0)</f>
        <v>0</v>
      </c>
      <c r="AS72" s="56">
        <f ca="1">IF(AND($AN72,$AM72&gt;1,$AM72&lt;6),ANEXO4!$C$26*'Plan empresarial'!AE72,0)</f>
        <v>0</v>
      </c>
      <c r="AT72" s="56">
        <f ca="1">IF(AND($AN72,$AM72&gt;5,$AM72&lt;11),ANEXO4!$D$26*'Plan empresarial'!AE72,0)</f>
        <v>0</v>
      </c>
      <c r="AU72" s="56">
        <f ca="1">IF(AND($AM72&gt;10, $AM72&lt;1000),ANEXO4!$E$26*$AA72*$X72*AW72,0)</f>
        <v>0</v>
      </c>
      <c r="AV72" s="56">
        <f t="shared" ca="1" si="18"/>
        <v>0</v>
      </c>
      <c r="AW72" s="56">
        <f t="shared" si="19"/>
        <v>2</v>
      </c>
      <c r="AX72" s="7" t="s">
        <v>47</v>
      </c>
    </row>
    <row r="73" spans="4:52" ht="15" customHeight="1">
      <c r="D73" s="172"/>
      <c r="E73" s="173"/>
      <c r="F73" s="173"/>
      <c r="G73" s="174"/>
      <c r="H73" s="145"/>
      <c r="I73" s="146"/>
      <c r="J73" s="146"/>
      <c r="K73" s="146"/>
      <c r="L73" s="146"/>
      <c r="M73" s="146"/>
      <c r="N73" s="146"/>
      <c r="O73" s="146"/>
      <c r="P73" s="146"/>
      <c r="Q73" s="147"/>
      <c r="R73" s="298"/>
      <c r="S73" s="299"/>
      <c r="T73" s="300"/>
      <c r="U73" s="169"/>
      <c r="V73" s="170"/>
      <c r="W73" s="171"/>
      <c r="X73" s="169"/>
      <c r="Y73" s="170"/>
      <c r="Z73" s="171"/>
      <c r="AA73" s="176"/>
      <c r="AB73" s="176"/>
      <c r="AC73" s="176"/>
      <c r="AD73" s="176"/>
      <c r="AE73" s="200">
        <f t="shared" si="13"/>
        <v>0</v>
      </c>
      <c r="AF73" s="200"/>
      <c r="AG73" s="200"/>
      <c r="AH73" s="203"/>
      <c r="AM73" s="41">
        <f t="shared" ca="1" si="14"/>
        <v>2026</v>
      </c>
      <c r="AN73" s="62" t="b">
        <f t="shared" ca="1" si="12"/>
        <v>0</v>
      </c>
      <c r="AO73" s="57">
        <f t="shared" si="15"/>
        <v>0</v>
      </c>
      <c r="AP73" s="45">
        <f t="shared" si="16"/>
        <v>0</v>
      </c>
      <c r="AQ73" s="45" t="str">
        <f t="shared" ca="1" si="17"/>
        <v>0</v>
      </c>
      <c r="AR73" s="56">
        <f ca="1">IF(AND($AN73,$AM73&gt;1,$AM73&lt;6),ANEXO4!$B$25*'Plan empresarial'!AE73,0)</f>
        <v>0</v>
      </c>
      <c r="AS73" s="56">
        <f ca="1">IF(AND($AN73,$AM73&gt;1,$AM73&lt;6),ANEXO4!$C$26*'Plan empresarial'!AE73,0)</f>
        <v>0</v>
      </c>
      <c r="AT73" s="56">
        <f ca="1">IF(AND($AN73,$AM73&gt;5,$AM73&lt;11),ANEXO4!$D$26*'Plan empresarial'!AE73,0)</f>
        <v>0</v>
      </c>
      <c r="AU73" s="56">
        <f ca="1">IF(AND($AM73&gt;10, $AM73&lt;1000),ANEXO4!$E$26*$AA73*$X73*AW73,0)</f>
        <v>0</v>
      </c>
      <c r="AV73" s="56">
        <f t="shared" ca="1" si="18"/>
        <v>0</v>
      </c>
      <c r="AW73" s="56">
        <f t="shared" si="19"/>
        <v>2</v>
      </c>
      <c r="AX73" s="7" t="s">
        <v>48</v>
      </c>
    </row>
    <row r="74" spans="4:52" ht="15" customHeight="1">
      <c r="D74" s="172"/>
      <c r="E74" s="173"/>
      <c r="F74" s="173"/>
      <c r="G74" s="174"/>
      <c r="H74" s="145"/>
      <c r="I74" s="146"/>
      <c r="J74" s="146"/>
      <c r="K74" s="146"/>
      <c r="L74" s="146"/>
      <c r="M74" s="146"/>
      <c r="N74" s="146"/>
      <c r="O74" s="146"/>
      <c r="P74" s="146"/>
      <c r="Q74" s="147"/>
      <c r="R74" s="298"/>
      <c r="S74" s="299"/>
      <c r="T74" s="300"/>
      <c r="U74" s="169"/>
      <c r="V74" s="170"/>
      <c r="W74" s="171"/>
      <c r="X74" s="169"/>
      <c r="Y74" s="170"/>
      <c r="Z74" s="171"/>
      <c r="AA74" s="176"/>
      <c r="AB74" s="176"/>
      <c r="AC74" s="176"/>
      <c r="AD74" s="176"/>
      <c r="AE74" s="200">
        <f t="shared" si="13"/>
        <v>0</v>
      </c>
      <c r="AF74" s="200"/>
      <c r="AG74" s="200"/>
      <c r="AH74" s="203"/>
      <c r="AM74" s="41">
        <f t="shared" ca="1" si="14"/>
        <v>2026</v>
      </c>
      <c r="AN74" s="62" t="b">
        <f t="shared" ca="1" si="12"/>
        <v>0</v>
      </c>
      <c r="AO74" s="57">
        <f t="shared" si="15"/>
        <v>0</v>
      </c>
      <c r="AP74" s="45">
        <f t="shared" si="16"/>
        <v>0</v>
      </c>
      <c r="AQ74" s="45" t="str">
        <f t="shared" ca="1" si="17"/>
        <v>0</v>
      </c>
      <c r="AR74" s="56">
        <f ca="1">IF(AND($AN74,$AM74&gt;1,$AM74&lt;6),ANEXO4!$B$25*'Plan empresarial'!AE74,0)</f>
        <v>0</v>
      </c>
      <c r="AS74" s="56">
        <f ca="1">IF(AND($AN74,$AM74&gt;1,$AM74&lt;6),ANEXO4!$C$26*'Plan empresarial'!AE74,0)</f>
        <v>0</v>
      </c>
      <c r="AT74" s="56">
        <f ca="1">IF(AND($AN74,$AM74&gt;5,$AM74&lt;11),ANEXO4!$D$26*'Plan empresarial'!AE74,0)</f>
        <v>0</v>
      </c>
      <c r="AU74" s="56">
        <f ca="1">IF(AND($AM74&gt;10, $AM74&lt;1000),ANEXO4!$E$26*$AA74*$X74*AW74,0)</f>
        <v>0</v>
      </c>
      <c r="AV74" s="56">
        <f t="shared" ca="1" si="18"/>
        <v>0</v>
      </c>
      <c r="AW74" s="56">
        <f>IF(AO74="Instalaciones",1,2)</f>
        <v>2</v>
      </c>
      <c r="AX74" s="7" t="s">
        <v>49</v>
      </c>
    </row>
    <row r="75" spans="4:52" ht="15" customHeight="1">
      <c r="D75" s="172"/>
      <c r="E75" s="173"/>
      <c r="F75" s="173"/>
      <c r="G75" s="174"/>
      <c r="H75" s="145"/>
      <c r="I75" s="146"/>
      <c r="J75" s="146"/>
      <c r="K75" s="146"/>
      <c r="L75" s="146"/>
      <c r="M75" s="146"/>
      <c r="N75" s="146"/>
      <c r="O75" s="146"/>
      <c r="P75" s="146"/>
      <c r="Q75" s="147"/>
      <c r="R75" s="298"/>
      <c r="S75" s="299"/>
      <c r="T75" s="300"/>
      <c r="U75" s="169"/>
      <c r="V75" s="170"/>
      <c r="W75" s="171"/>
      <c r="X75" s="169"/>
      <c r="Y75" s="170"/>
      <c r="Z75" s="171"/>
      <c r="AA75" s="176"/>
      <c r="AB75" s="176"/>
      <c r="AC75" s="176"/>
      <c r="AD75" s="176"/>
      <c r="AE75" s="200">
        <f t="shared" si="13"/>
        <v>0</v>
      </c>
      <c r="AF75" s="200"/>
      <c r="AG75" s="200"/>
      <c r="AH75" s="203"/>
      <c r="AM75" s="41">
        <f t="shared" ca="1" si="14"/>
        <v>2026</v>
      </c>
      <c r="AN75" s="62" t="b">
        <f t="shared" ca="1" si="12"/>
        <v>0</v>
      </c>
      <c r="AO75" s="57">
        <f t="shared" si="15"/>
        <v>0</v>
      </c>
      <c r="AP75" s="45">
        <f t="shared" si="16"/>
        <v>0</v>
      </c>
      <c r="AQ75" s="45" t="str">
        <f t="shared" ca="1" si="17"/>
        <v>0</v>
      </c>
      <c r="AR75" s="56">
        <f ca="1">IF(AND($AN75,$AM75&gt;1,$AM75&lt;6),ANEXO4!$B$25*'Plan empresarial'!AE75,0)</f>
        <v>0</v>
      </c>
      <c r="AS75" s="56">
        <f ca="1">IF(AND($AN75,$AM75&gt;1,$AM75&lt;6),ANEXO4!$C$26*'Plan empresarial'!AE75,0)</f>
        <v>0</v>
      </c>
      <c r="AT75" s="56">
        <f ca="1">IF(AND($AN75,$AM75&gt;5,$AM75&lt;11),ANEXO4!$D$26*'Plan empresarial'!AE75,0)</f>
        <v>0</v>
      </c>
      <c r="AU75" s="56">
        <f ca="1">IF(AND($AM75&gt;10, $AM75&lt;1000),ANEXO4!$E$26*$AA75*$X75*AW75,0)</f>
        <v>0</v>
      </c>
      <c r="AV75" s="56">
        <f t="shared" ca="1" si="18"/>
        <v>0</v>
      </c>
      <c r="AW75" s="56">
        <f t="shared" si="19"/>
        <v>2</v>
      </c>
      <c r="AX75" s="7" t="s">
        <v>46</v>
      </c>
    </row>
    <row r="76" spans="4:52" ht="15" customHeight="1">
      <c r="D76" s="172"/>
      <c r="E76" s="173"/>
      <c r="F76" s="173"/>
      <c r="G76" s="174"/>
      <c r="H76" s="145"/>
      <c r="I76" s="146"/>
      <c r="J76" s="146"/>
      <c r="K76" s="146"/>
      <c r="L76" s="146"/>
      <c r="M76" s="146"/>
      <c r="N76" s="146"/>
      <c r="O76" s="146"/>
      <c r="P76" s="146"/>
      <c r="Q76" s="147"/>
      <c r="R76" s="298"/>
      <c r="S76" s="299"/>
      <c r="T76" s="300"/>
      <c r="U76" s="169"/>
      <c r="V76" s="170"/>
      <c r="W76" s="171"/>
      <c r="X76" s="169"/>
      <c r="Y76" s="170"/>
      <c r="Z76" s="171"/>
      <c r="AA76" s="176"/>
      <c r="AB76" s="176"/>
      <c r="AC76" s="176"/>
      <c r="AD76" s="176"/>
      <c r="AE76" s="200">
        <f t="shared" si="13"/>
        <v>0</v>
      </c>
      <c r="AF76" s="200"/>
      <c r="AG76" s="200"/>
      <c r="AH76" s="203"/>
      <c r="AM76" s="41">
        <f t="shared" ca="1" si="14"/>
        <v>2026</v>
      </c>
      <c r="AN76" s="62" t="b">
        <f t="shared" ca="1" si="12"/>
        <v>0</v>
      </c>
      <c r="AO76" s="57">
        <f t="shared" si="15"/>
        <v>0</v>
      </c>
      <c r="AP76" s="45">
        <f t="shared" si="16"/>
        <v>0</v>
      </c>
      <c r="AQ76" s="45" t="str">
        <f t="shared" ca="1" si="17"/>
        <v>0</v>
      </c>
      <c r="AR76" s="56">
        <f ca="1">IF(AND($AN76,$AM76&gt;1,$AM76&lt;6),ANEXO4!$B$25*'Plan empresarial'!AE76,0)</f>
        <v>0</v>
      </c>
      <c r="AS76" s="56">
        <f ca="1">IF(AND($AN76,$AM76&gt;1,$AM76&lt;6),ANEXO4!$C$26*'Plan empresarial'!AE76,0)</f>
        <v>0</v>
      </c>
      <c r="AT76" s="56">
        <f ca="1">IF(AND($AN76,$AM76&gt;5,$AM76&lt;11),ANEXO4!$D$26*'Plan empresarial'!AE76,0)</f>
        <v>0</v>
      </c>
      <c r="AU76" s="56">
        <f ca="1">IF(AND($AM76&gt;10, $AM76&lt;1000),ANEXO4!$E$26*$AA76*$X76*AW76,0)</f>
        <v>0</v>
      </c>
      <c r="AV76" s="56">
        <f t="shared" ca="1" si="18"/>
        <v>0</v>
      </c>
      <c r="AW76" s="56">
        <f t="shared" si="19"/>
        <v>2</v>
      </c>
      <c r="AX76" s="7" t="s">
        <v>50</v>
      </c>
    </row>
    <row r="77" spans="4:52" ht="15" customHeight="1">
      <c r="D77" s="172"/>
      <c r="E77" s="173"/>
      <c r="F77" s="173"/>
      <c r="G77" s="174"/>
      <c r="H77" s="145"/>
      <c r="I77" s="146"/>
      <c r="J77" s="146"/>
      <c r="K77" s="146"/>
      <c r="L77" s="146"/>
      <c r="M77" s="146"/>
      <c r="N77" s="146"/>
      <c r="O77" s="146"/>
      <c r="P77" s="146"/>
      <c r="Q77" s="147"/>
      <c r="R77" s="298"/>
      <c r="S77" s="299"/>
      <c r="T77" s="300"/>
      <c r="U77" s="169"/>
      <c r="V77" s="170"/>
      <c r="W77" s="171"/>
      <c r="X77" s="169"/>
      <c r="Y77" s="170"/>
      <c r="Z77" s="171"/>
      <c r="AA77" s="176"/>
      <c r="AB77" s="176"/>
      <c r="AC77" s="176"/>
      <c r="AD77" s="176"/>
      <c r="AE77" s="200">
        <f t="shared" si="13"/>
        <v>0</v>
      </c>
      <c r="AF77" s="200"/>
      <c r="AG77" s="200"/>
      <c r="AH77" s="203"/>
      <c r="AM77" s="41">
        <f t="shared" ca="1" si="14"/>
        <v>2026</v>
      </c>
      <c r="AN77" s="62" t="b">
        <f t="shared" ca="1" si="12"/>
        <v>0</v>
      </c>
      <c r="AO77" s="57">
        <f t="shared" si="15"/>
        <v>0</v>
      </c>
      <c r="AP77" s="45">
        <f t="shared" si="16"/>
        <v>0</v>
      </c>
      <c r="AQ77" s="45" t="str">
        <f t="shared" ca="1" si="17"/>
        <v>0</v>
      </c>
      <c r="AR77" s="56">
        <f ca="1">IF(AND($AN77,$AM77&gt;1,$AM77&lt;6),ANEXO4!$B$25*'Plan empresarial'!AE77,0)</f>
        <v>0</v>
      </c>
      <c r="AS77" s="56">
        <f ca="1">IF(AND($AN77,$AM77&gt;1,$AM77&lt;6),ANEXO4!$C$26*'Plan empresarial'!AE77,0)</f>
        <v>0</v>
      </c>
      <c r="AT77" s="56">
        <f ca="1">IF(AND($AN77,$AM77&gt;5,$AM77&lt;11),ANEXO4!$D$26*'Plan empresarial'!AE77,0)</f>
        <v>0</v>
      </c>
      <c r="AU77" s="56">
        <f ca="1">IF(AND($AM77&gt;10, $AM77&lt;1000),ANEXO4!$E$26*$AA77*$X77*AW77,0)</f>
        <v>0</v>
      </c>
      <c r="AV77" s="56">
        <f t="shared" ca="1" si="18"/>
        <v>0</v>
      </c>
      <c r="AW77" s="56">
        <f t="shared" si="19"/>
        <v>2</v>
      </c>
      <c r="AX77" s="7" t="s">
        <v>51</v>
      </c>
    </row>
    <row r="78" spans="4:52" ht="15" customHeight="1">
      <c r="D78" s="172"/>
      <c r="E78" s="173"/>
      <c r="F78" s="173"/>
      <c r="G78" s="174"/>
      <c r="H78" s="145"/>
      <c r="I78" s="146"/>
      <c r="J78" s="146"/>
      <c r="K78" s="146"/>
      <c r="L78" s="146"/>
      <c r="M78" s="146"/>
      <c r="N78" s="146"/>
      <c r="O78" s="146"/>
      <c r="P78" s="146"/>
      <c r="Q78" s="147"/>
      <c r="R78" s="290"/>
      <c r="S78" s="291"/>
      <c r="T78" s="292"/>
      <c r="U78" s="293"/>
      <c r="V78" s="294"/>
      <c r="W78" s="295"/>
      <c r="X78" s="293"/>
      <c r="Y78" s="294"/>
      <c r="Z78" s="295"/>
      <c r="AA78" s="176"/>
      <c r="AB78" s="176"/>
      <c r="AC78" s="176"/>
      <c r="AD78" s="176"/>
      <c r="AE78" s="200">
        <f t="shared" si="13"/>
        <v>0</v>
      </c>
      <c r="AF78" s="200"/>
      <c r="AG78" s="200"/>
      <c r="AH78" s="203"/>
      <c r="AM78" s="41">
        <f t="shared" ca="1" si="14"/>
        <v>2026</v>
      </c>
      <c r="AN78" s="62" t="b">
        <f t="shared" ca="1" si="12"/>
        <v>0</v>
      </c>
      <c r="AO78" s="57">
        <f t="shared" si="15"/>
        <v>0</v>
      </c>
      <c r="AP78" s="45">
        <f t="shared" si="16"/>
        <v>0</v>
      </c>
      <c r="AQ78" s="45" t="str">
        <f t="shared" ca="1" si="17"/>
        <v>0</v>
      </c>
      <c r="AR78" s="56">
        <f ca="1">IF(AND($AN78,$AM78&gt;1,$AM78&lt;6),ANEXO4!$B$25*'Plan empresarial'!AE78,0)</f>
        <v>0</v>
      </c>
      <c r="AS78" s="56">
        <f ca="1">IF(AND($AN78,$AM78&gt;1,$AM78&lt;6),ANEXO4!$C$26*'Plan empresarial'!AE78,0)</f>
        <v>0</v>
      </c>
      <c r="AT78" s="56">
        <f ca="1">IF(AND($AN78,$AM78&gt;5,$AM78&lt;11),ANEXO4!$D$26*'Plan empresarial'!AE78,0)</f>
        <v>0</v>
      </c>
      <c r="AU78" s="56">
        <f ca="1">IF(AND($AM78&gt;10, $AM78&lt;1000),ANEXO4!$E$26*$AA78*$X78*AW78,0)</f>
        <v>0</v>
      </c>
      <c r="AV78" s="56">
        <f t="shared" ca="1" si="18"/>
        <v>0</v>
      </c>
      <c r="AW78" s="56">
        <f t="shared" si="19"/>
        <v>2</v>
      </c>
      <c r="AX78" s="8" t="s">
        <v>52</v>
      </c>
    </row>
    <row r="79" spans="4:52" ht="15" customHeight="1">
      <c r="D79" s="172"/>
      <c r="E79" s="173"/>
      <c r="F79" s="173"/>
      <c r="G79" s="174"/>
      <c r="H79" s="145"/>
      <c r="I79" s="146"/>
      <c r="J79" s="146"/>
      <c r="K79" s="146"/>
      <c r="L79" s="146"/>
      <c r="M79" s="146"/>
      <c r="N79" s="146"/>
      <c r="O79" s="146"/>
      <c r="P79" s="146"/>
      <c r="Q79" s="147"/>
      <c r="R79" s="290"/>
      <c r="S79" s="291"/>
      <c r="T79" s="292"/>
      <c r="U79" s="293"/>
      <c r="V79" s="294"/>
      <c r="W79" s="295"/>
      <c r="X79" s="293"/>
      <c r="Y79" s="294"/>
      <c r="Z79" s="295"/>
      <c r="AA79" s="176"/>
      <c r="AB79" s="176"/>
      <c r="AC79" s="176"/>
      <c r="AD79" s="176"/>
      <c r="AE79" s="200">
        <f t="shared" si="13"/>
        <v>0</v>
      </c>
      <c r="AF79" s="200"/>
      <c r="AG79" s="200"/>
      <c r="AH79" s="203"/>
      <c r="AM79" s="41">
        <f t="shared" ca="1" si="14"/>
        <v>2026</v>
      </c>
      <c r="AN79" s="62" t="b">
        <f t="shared" ca="1" si="12"/>
        <v>0</v>
      </c>
      <c r="AO79" s="57">
        <f t="shared" si="15"/>
        <v>0</v>
      </c>
      <c r="AP79" s="45">
        <f t="shared" si="16"/>
        <v>0</v>
      </c>
      <c r="AQ79" s="45" t="str">
        <f t="shared" ca="1" si="17"/>
        <v>0</v>
      </c>
      <c r="AR79" s="56">
        <f ca="1">IF(AND($AN79,$AM79&gt;1,$AM79&lt;6),ANEXO4!$B$25*'Plan empresarial'!AE79,0)</f>
        <v>0</v>
      </c>
      <c r="AS79" s="56">
        <f ca="1">IF(AND($AN79,$AM79&gt;1,$AM79&lt;6),ANEXO4!$C$26*'Plan empresarial'!AE79,0)</f>
        <v>0</v>
      </c>
      <c r="AT79" s="56">
        <f ca="1">IF(AND($AN79,$AM79&gt;5,$AM79&lt;11),ANEXO4!$D$26*'Plan empresarial'!AE79,0)</f>
        <v>0</v>
      </c>
      <c r="AU79" s="56">
        <f ca="1">IF(AND($AM79&gt;10, $AM79&lt;1000),ANEXO4!$E$26*$AA79*$X79*AW79,0)</f>
        <v>0</v>
      </c>
      <c r="AV79" s="56">
        <f t="shared" ca="1" si="18"/>
        <v>0</v>
      </c>
      <c r="AW79" s="56">
        <f t="shared" si="19"/>
        <v>2</v>
      </c>
      <c r="AX79" s="51"/>
      <c r="AY79" s="391"/>
    </row>
    <row r="80" spans="4:52" ht="15" customHeight="1">
      <c r="D80" s="172"/>
      <c r="E80" s="173"/>
      <c r="F80" s="173"/>
      <c r="G80" s="174"/>
      <c r="H80" s="145"/>
      <c r="I80" s="146"/>
      <c r="J80" s="146"/>
      <c r="K80" s="146"/>
      <c r="L80" s="146"/>
      <c r="M80" s="146"/>
      <c r="N80" s="146"/>
      <c r="O80" s="146"/>
      <c r="P80" s="146"/>
      <c r="Q80" s="147"/>
      <c r="R80" s="290"/>
      <c r="S80" s="291"/>
      <c r="T80" s="292"/>
      <c r="U80" s="293"/>
      <c r="V80" s="294"/>
      <c r="W80" s="295"/>
      <c r="X80" s="293"/>
      <c r="Y80" s="294"/>
      <c r="Z80" s="295"/>
      <c r="AA80" s="297"/>
      <c r="AB80" s="297"/>
      <c r="AC80" s="297"/>
      <c r="AD80" s="297"/>
      <c r="AE80" s="200">
        <f t="shared" si="13"/>
        <v>0</v>
      </c>
      <c r="AF80" s="200"/>
      <c r="AG80" s="200"/>
      <c r="AH80" s="203"/>
      <c r="AM80" s="41">
        <f t="shared" ca="1" si="14"/>
        <v>2026</v>
      </c>
      <c r="AN80" s="62" t="b">
        <f t="shared" ca="1" si="12"/>
        <v>0</v>
      </c>
      <c r="AO80" s="57">
        <f t="shared" si="15"/>
        <v>0</v>
      </c>
      <c r="AP80" s="45">
        <f t="shared" si="16"/>
        <v>0</v>
      </c>
      <c r="AQ80" s="45" t="str">
        <f t="shared" ca="1" si="17"/>
        <v>0</v>
      </c>
      <c r="AR80" s="56">
        <f ca="1">IF(AND($AN80,$AM80&gt;1,$AM80&lt;6),ANEXO4!$B$25*'Plan empresarial'!AE80,0)</f>
        <v>0</v>
      </c>
      <c r="AS80" s="56">
        <f ca="1">IF(AND($AN80,$AM80&gt;1,$AM80&lt;6),ANEXO4!$C$26*'Plan empresarial'!AE80,0)</f>
        <v>0</v>
      </c>
      <c r="AT80" s="56">
        <f ca="1">IF(AND($AN80,$AM80&gt;5,$AM80&lt;11),ANEXO4!$D$26*'Plan empresarial'!AE80,0)</f>
        <v>0</v>
      </c>
      <c r="AU80" s="56">
        <f ca="1">IF(AND($AM80&gt;10, $AM80&lt;1000),ANEXO4!$E$26*$AA80*$X80*AW80,0)</f>
        <v>0</v>
      </c>
      <c r="AV80" s="56">
        <f t="shared" ca="1" si="18"/>
        <v>0</v>
      </c>
      <c r="AW80" s="56">
        <f t="shared" si="19"/>
        <v>2</v>
      </c>
      <c r="AX80" s="51"/>
      <c r="AY80" s="391"/>
    </row>
    <row r="81" spans="4:52">
      <c r="D81" s="140"/>
      <c r="E81" s="140"/>
      <c r="F81" s="140"/>
      <c r="G81" s="144"/>
      <c r="H81" s="144"/>
      <c r="I81" s="144"/>
      <c r="J81" s="144"/>
      <c r="K81" s="144"/>
      <c r="L81" s="144"/>
      <c r="AA81" s="250" t="s">
        <v>53</v>
      </c>
      <c r="AB81" s="251"/>
      <c r="AC81" s="251"/>
      <c r="AD81" s="252"/>
      <c r="AE81" s="296">
        <f>SUM(AE69:AE80)</f>
        <v>0</v>
      </c>
      <c r="AF81" s="201"/>
      <c r="AG81" s="201"/>
      <c r="AH81" s="202"/>
      <c r="AP81" s="40" t="s">
        <v>54</v>
      </c>
      <c r="AQ81" s="68">
        <f ca="1">SUM(AQ69:AQ80)</f>
        <v>0</v>
      </c>
      <c r="AS81" s="48"/>
      <c r="AT81" s="44"/>
      <c r="AU81" s="1" t="s">
        <v>54</v>
      </c>
      <c r="AV81" s="52">
        <f ca="1">SUM(AV69:AV80)</f>
        <v>0</v>
      </c>
      <c r="AW81" s="1"/>
      <c r="AX81" s="5"/>
      <c r="AY81" s="391"/>
    </row>
    <row r="82" spans="4:52">
      <c r="D82" s="140"/>
      <c r="E82" s="140"/>
      <c r="F82" s="140"/>
      <c r="G82" s="144"/>
      <c r="H82" s="144"/>
      <c r="I82" s="144"/>
      <c r="J82" s="144"/>
      <c r="K82" s="144"/>
      <c r="L82" s="144"/>
      <c r="AA82" s="92"/>
      <c r="AB82" s="92"/>
      <c r="AC82" s="92"/>
      <c r="AD82" s="92"/>
      <c r="AE82" s="73"/>
      <c r="AF82" s="73"/>
      <c r="AG82" s="73"/>
      <c r="AH82" s="73"/>
      <c r="AS82" s="42"/>
      <c r="AT82" s="3"/>
      <c r="AU82" s="4"/>
      <c r="AV82" s="4"/>
      <c r="AW82" s="1"/>
      <c r="AX82" s="5"/>
      <c r="AY82" s="391"/>
    </row>
    <row r="83" spans="4:52">
      <c r="D83" s="140"/>
      <c r="E83" s="140"/>
      <c r="F83" s="140"/>
      <c r="G83" s="144"/>
      <c r="H83" s="144"/>
      <c r="I83" s="144"/>
      <c r="J83" s="144"/>
      <c r="K83" s="144"/>
      <c r="L83" s="144"/>
      <c r="AA83" s="92"/>
      <c r="AB83" s="92"/>
      <c r="AC83" s="92"/>
      <c r="AD83" s="92"/>
      <c r="AE83" s="73"/>
      <c r="AF83" s="73"/>
      <c r="AG83" s="73"/>
      <c r="AH83" s="73"/>
      <c r="AS83" s="42"/>
      <c r="AT83" s="3"/>
      <c r="AU83" s="4"/>
      <c r="AV83" s="4"/>
      <c r="AW83" s="1"/>
      <c r="AX83" s="5"/>
      <c r="AY83" s="391"/>
    </row>
    <row r="84" spans="4:52">
      <c r="D84" s="108" t="s">
        <v>67</v>
      </c>
      <c r="AN84" s="40" t="b">
        <f ca="1">+AND(H87&lt;&gt;"",R87&lt;&gt;"",U87&lt;&gt;"",X87&gt;0,AA87&gt;0,AM87&lt;=AN$67)</f>
        <v>0</v>
      </c>
      <c r="AS84" s="42"/>
      <c r="AT84" s="3"/>
      <c r="AU84" s="4"/>
      <c r="AV84" s="4"/>
      <c r="AW84" s="1"/>
      <c r="AX84" s="5"/>
      <c r="AY84" s="391"/>
    </row>
    <row r="85" spans="4:52">
      <c r="AM85" s="58" t="s">
        <v>28</v>
      </c>
      <c r="AN85" s="65">
        <v>10</v>
      </c>
      <c r="AO85" s="126" t="s">
        <v>29</v>
      </c>
      <c r="AP85" s="127">
        <v>0.9</v>
      </c>
      <c r="AS85" s="42"/>
      <c r="AT85" s="43"/>
      <c r="AU85" s="4"/>
      <c r="AV85" s="4"/>
      <c r="AW85" s="1"/>
      <c r="AX85" s="5"/>
      <c r="AY85" s="391"/>
    </row>
    <row r="86" spans="4:52" ht="15" customHeight="1">
      <c r="D86" s="320" t="s">
        <v>58</v>
      </c>
      <c r="E86" s="321"/>
      <c r="F86" s="321"/>
      <c r="G86" s="322"/>
      <c r="H86" s="179" t="s">
        <v>30</v>
      </c>
      <c r="I86" s="180"/>
      <c r="J86" s="180"/>
      <c r="K86" s="180"/>
      <c r="L86" s="180"/>
      <c r="M86" s="180"/>
      <c r="N86" s="180"/>
      <c r="O86" s="180"/>
      <c r="P86" s="180"/>
      <c r="Q86" s="181"/>
      <c r="R86" s="303" t="s">
        <v>31</v>
      </c>
      <c r="S86" s="304"/>
      <c r="T86" s="305"/>
      <c r="U86" s="303" t="s">
        <v>32</v>
      </c>
      <c r="V86" s="304"/>
      <c r="W86" s="305"/>
      <c r="X86" s="303" t="s">
        <v>33</v>
      </c>
      <c r="Y86" s="304"/>
      <c r="Z86" s="305"/>
      <c r="AA86" s="318" t="s">
        <v>34</v>
      </c>
      <c r="AB86" s="318"/>
      <c r="AC86" s="318"/>
      <c r="AD86" s="318"/>
      <c r="AE86" s="318" t="s">
        <v>35</v>
      </c>
      <c r="AF86" s="318"/>
      <c r="AG86" s="318"/>
      <c r="AH86" s="319"/>
      <c r="AM86" s="60" t="s">
        <v>36</v>
      </c>
      <c r="AN86" s="61" t="s">
        <v>37</v>
      </c>
      <c r="AO86" s="66" t="s">
        <v>59</v>
      </c>
      <c r="AP86" s="46" t="s">
        <v>60</v>
      </c>
      <c r="AQ86" s="47" t="s">
        <v>61</v>
      </c>
      <c r="AR86" s="67" t="s">
        <v>40</v>
      </c>
      <c r="AS86" s="67" t="s">
        <v>41</v>
      </c>
      <c r="AT86" s="67" t="s">
        <v>42</v>
      </c>
      <c r="AU86" s="67" t="s">
        <v>43</v>
      </c>
      <c r="AV86" s="67" t="s">
        <v>44</v>
      </c>
      <c r="AW86" s="67" t="s">
        <v>62</v>
      </c>
      <c r="AY86" s="301" t="s">
        <v>63</v>
      </c>
      <c r="AZ86" s="302"/>
    </row>
    <row r="87" spans="4:52" ht="14.45">
      <c r="D87" s="172"/>
      <c r="E87" s="173"/>
      <c r="F87" s="173"/>
      <c r="G87" s="174"/>
      <c r="H87" s="145"/>
      <c r="I87" s="146"/>
      <c r="J87" s="146"/>
      <c r="K87" s="146"/>
      <c r="L87" s="146"/>
      <c r="M87" s="146"/>
      <c r="N87" s="146"/>
      <c r="O87" s="146"/>
      <c r="P87" s="146"/>
      <c r="Q87" s="147"/>
      <c r="R87" s="290"/>
      <c r="S87" s="291"/>
      <c r="T87" s="292"/>
      <c r="U87" s="293"/>
      <c r="V87" s="294"/>
      <c r="W87" s="295"/>
      <c r="X87" s="306"/>
      <c r="Y87" s="307"/>
      <c r="Z87" s="308"/>
      <c r="AA87" s="176"/>
      <c r="AB87" s="176"/>
      <c r="AC87" s="176"/>
      <c r="AD87" s="176"/>
      <c r="AE87" s="361">
        <f>+AND(D87&lt;&gt;"",H87&lt;&gt;"",R87&lt;&gt;"",U87&lt;&gt;"",X87&gt;0,AA87&gt;0)*$AA87*$X87</f>
        <v>0</v>
      </c>
      <c r="AF87" s="361"/>
      <c r="AG87" s="361"/>
      <c r="AH87" s="362"/>
      <c r="AM87" s="41">
        <f ca="1">+YEAR(TODAY())-$R87</f>
        <v>2026</v>
      </c>
      <c r="AN87" s="62" t="b">
        <f t="shared" ref="AN87:AN98" ca="1" si="20">+AND(D87&lt;&gt;"",H87&lt;&gt;"",R87&lt;&gt;"",U87&lt;&gt;"",X87&gt;0,AA87&gt;0,AM87&lt;=AP$69)</f>
        <v>0</v>
      </c>
      <c r="AO87" s="57">
        <f>D87</f>
        <v>0</v>
      </c>
      <c r="AP87" s="45">
        <f>IFERROR(VLOOKUP(AO87,$AY$69:$AZ$71,2),0)</f>
        <v>0</v>
      </c>
      <c r="AQ87" s="45" t="str">
        <f ca="1">+IF(AN87,$AP$85*AE87/AP87,"0")</f>
        <v>0</v>
      </c>
      <c r="AR87" s="56">
        <f ca="1">IF(AND($AN87,$AM87&gt;1,$AM87&lt;6),ANEXO4!$B$25*'Plan empresarial'!AE87,0)</f>
        <v>0</v>
      </c>
      <c r="AS87" s="56">
        <f ca="1">IF(AND($AN87,$AM87&gt;1,$AM87&lt;6),ANEXO4!$C$26*'Plan empresarial'!AE87,0)</f>
        <v>0</v>
      </c>
      <c r="AT87" s="56">
        <f ca="1">IF(AND($AN87,$AM87&gt;5,$AM87&lt;11),ANEXO4!$D$26*'Plan empresarial'!AE87,0)</f>
        <v>0</v>
      </c>
      <c r="AU87" s="56">
        <f ca="1">IF(AND($AM87&gt;10, $AM87&lt;1000),ANEXO4!$E$26*$AA87*$X87*AW87,0)</f>
        <v>0</v>
      </c>
      <c r="AV87" s="56">
        <f ca="1">SUM(AR87:AU87)</f>
        <v>0</v>
      </c>
      <c r="AW87" s="56">
        <f>IF(AO87="Instalaciones",1,2)</f>
        <v>2</v>
      </c>
      <c r="AX87" s="50" t="s">
        <v>38</v>
      </c>
      <c r="AY87" s="74" t="s">
        <v>64</v>
      </c>
      <c r="AZ87" s="74">
        <v>15</v>
      </c>
    </row>
    <row r="88" spans="4:52" ht="15" customHeight="1">
      <c r="D88" s="172"/>
      <c r="E88" s="173"/>
      <c r="F88" s="173"/>
      <c r="G88" s="174"/>
      <c r="H88" s="145"/>
      <c r="I88" s="146"/>
      <c r="J88" s="146"/>
      <c r="K88" s="146"/>
      <c r="L88" s="146"/>
      <c r="M88" s="146"/>
      <c r="N88" s="146"/>
      <c r="O88" s="146"/>
      <c r="P88" s="146"/>
      <c r="Q88" s="147"/>
      <c r="R88" s="290"/>
      <c r="S88" s="291"/>
      <c r="T88" s="292"/>
      <c r="U88" s="293"/>
      <c r="V88" s="294"/>
      <c r="W88" s="295"/>
      <c r="X88" s="169"/>
      <c r="Y88" s="170"/>
      <c r="Z88" s="171"/>
      <c r="AA88" s="176"/>
      <c r="AB88" s="176"/>
      <c r="AC88" s="176"/>
      <c r="AD88" s="176"/>
      <c r="AE88" s="361">
        <f t="shared" ref="AE88:AE98" si="21">+AND(D88&lt;&gt;"",H88&lt;&gt;"",R88&lt;&gt;"",U88&lt;&gt;"",X88&gt;0,AA88&gt;0)*$AA88*$X88</f>
        <v>0</v>
      </c>
      <c r="AF88" s="361"/>
      <c r="AG88" s="361"/>
      <c r="AH88" s="362"/>
      <c r="AM88" s="41">
        <f t="shared" ref="AM88:AM98" ca="1" si="22">+YEAR(TODAY())-$R88</f>
        <v>2026</v>
      </c>
      <c r="AN88" s="62" t="b">
        <f t="shared" ca="1" si="20"/>
        <v>0</v>
      </c>
      <c r="AO88" s="57">
        <f t="shared" ref="AO88:AO98" si="23">D88</f>
        <v>0</v>
      </c>
      <c r="AP88" s="45">
        <f t="shared" ref="AP88:AP98" si="24">IFERROR(VLOOKUP(AO88,$AY$69:$AZ$71,2),0)</f>
        <v>0</v>
      </c>
      <c r="AQ88" s="45" t="str">
        <f t="shared" ref="AQ88:AQ98" ca="1" si="25">+IF(AN88,$AP$85*AE88/AP88,"0")</f>
        <v>0</v>
      </c>
      <c r="AR88" s="56">
        <f ca="1">IF(AND($AN88,$AM88&gt;1,$AM88&lt;6),ANEXO4!$B$25*'Plan empresarial'!AE88,0)</f>
        <v>0</v>
      </c>
      <c r="AS88" s="56">
        <f ca="1">IF(AND($AN88,$AM88&gt;1,$AM88&lt;6),ANEXO4!$C$26*'Plan empresarial'!AE88,0)</f>
        <v>0</v>
      </c>
      <c r="AT88" s="56">
        <f ca="1">IF(AND($AN88,$AM88&gt;5,$AM88&lt;11),ANEXO4!$D$26*'Plan empresarial'!AE88,0)</f>
        <v>0</v>
      </c>
      <c r="AU88" s="56">
        <f ca="1">IF(AND($AM88&gt;10, $AM88&lt;1000),ANEXO4!$E$26*$AA88*$X88*AW88,0)</f>
        <v>0</v>
      </c>
      <c r="AV88" s="56">
        <f t="shared" ref="AV88:AV98" ca="1" si="26">SUM(AR88:AU88)</f>
        <v>0</v>
      </c>
      <c r="AW88" s="56">
        <f>IF(AO88="Instalaciones",1,2)</f>
        <v>2</v>
      </c>
      <c r="AX88" s="7"/>
      <c r="AY88" s="74" t="s">
        <v>65</v>
      </c>
      <c r="AZ88" s="74">
        <v>10</v>
      </c>
    </row>
    <row r="89" spans="4:52" ht="15" customHeight="1">
      <c r="D89" s="172"/>
      <c r="E89" s="173"/>
      <c r="F89" s="173"/>
      <c r="G89" s="174"/>
      <c r="H89" s="145"/>
      <c r="I89" s="146"/>
      <c r="J89" s="146"/>
      <c r="K89" s="146"/>
      <c r="L89" s="146"/>
      <c r="M89" s="146"/>
      <c r="N89" s="146"/>
      <c r="O89" s="146"/>
      <c r="P89" s="146"/>
      <c r="Q89" s="147"/>
      <c r="R89" s="290"/>
      <c r="S89" s="291"/>
      <c r="T89" s="292"/>
      <c r="U89" s="293"/>
      <c r="V89" s="294"/>
      <c r="W89" s="295"/>
      <c r="X89" s="169"/>
      <c r="Y89" s="170"/>
      <c r="Z89" s="171"/>
      <c r="AA89" s="176"/>
      <c r="AB89" s="176"/>
      <c r="AC89" s="176"/>
      <c r="AD89" s="176"/>
      <c r="AE89" s="361">
        <f t="shared" si="21"/>
        <v>0</v>
      </c>
      <c r="AF89" s="361"/>
      <c r="AG89" s="361"/>
      <c r="AH89" s="362"/>
      <c r="AM89" s="41">
        <f t="shared" ca="1" si="22"/>
        <v>2026</v>
      </c>
      <c r="AN89" s="62" t="b">
        <f t="shared" ca="1" si="20"/>
        <v>0</v>
      </c>
      <c r="AO89" s="57">
        <f t="shared" si="23"/>
        <v>0</v>
      </c>
      <c r="AP89" s="45">
        <f t="shared" si="24"/>
        <v>0</v>
      </c>
      <c r="AQ89" s="45" t="str">
        <f t="shared" ca="1" si="25"/>
        <v>0</v>
      </c>
      <c r="AR89" s="56">
        <f ca="1">IF(AND($AN89,$AM89&gt;1,$AM89&lt;6),ANEXO4!$B$25*'Plan empresarial'!AE89,0)</f>
        <v>0</v>
      </c>
      <c r="AS89" s="56">
        <f ca="1">IF(AND($AN89,$AM89&gt;1,$AM89&lt;6),ANEXO4!$C$26*'Plan empresarial'!AE89,0)</f>
        <v>0</v>
      </c>
      <c r="AT89" s="56">
        <f ca="1">IF(AND($AN89,$AM89&gt;5,$AM89&lt;11),ANEXO4!$D$26*'Plan empresarial'!AE89,0)</f>
        <v>0</v>
      </c>
      <c r="AU89" s="56">
        <f ca="1">IF(AND($AM89&gt;10, $AM89&lt;1000),ANEXO4!$E$26*$AA89*$X89*AW89,0)</f>
        <v>0</v>
      </c>
      <c r="AV89" s="56">
        <f t="shared" ca="1" si="26"/>
        <v>0</v>
      </c>
      <c r="AW89" s="56">
        <f t="shared" ref="AW89:AW91" si="27">IF(AO89="Instalaciones",1,2)</f>
        <v>2</v>
      </c>
      <c r="AX89" s="7" t="s">
        <v>45</v>
      </c>
      <c r="AY89" s="74" t="s">
        <v>66</v>
      </c>
      <c r="AZ89" s="74">
        <v>12</v>
      </c>
    </row>
    <row r="90" spans="4:52" ht="15" customHeight="1">
      <c r="D90" s="172"/>
      <c r="E90" s="173"/>
      <c r="F90" s="173"/>
      <c r="G90" s="174"/>
      <c r="H90" s="145"/>
      <c r="I90" s="146"/>
      <c r="J90" s="146"/>
      <c r="K90" s="146"/>
      <c r="L90" s="146"/>
      <c r="M90" s="146"/>
      <c r="N90" s="146"/>
      <c r="O90" s="146"/>
      <c r="P90" s="146"/>
      <c r="Q90" s="147"/>
      <c r="R90" s="290"/>
      <c r="S90" s="291"/>
      <c r="T90" s="292"/>
      <c r="U90" s="293"/>
      <c r="V90" s="294"/>
      <c r="W90" s="295"/>
      <c r="X90" s="169"/>
      <c r="Y90" s="170"/>
      <c r="Z90" s="171"/>
      <c r="AA90" s="176"/>
      <c r="AB90" s="176"/>
      <c r="AC90" s="176"/>
      <c r="AD90" s="176"/>
      <c r="AE90" s="361">
        <f t="shared" si="21"/>
        <v>0</v>
      </c>
      <c r="AF90" s="361"/>
      <c r="AG90" s="361"/>
      <c r="AH90" s="362"/>
      <c r="AM90" s="41">
        <f t="shared" ca="1" si="22"/>
        <v>2026</v>
      </c>
      <c r="AN90" s="62" t="b">
        <f t="shared" ca="1" si="20"/>
        <v>0</v>
      </c>
      <c r="AO90" s="57">
        <f t="shared" si="23"/>
        <v>0</v>
      </c>
      <c r="AP90" s="45">
        <f t="shared" si="24"/>
        <v>0</v>
      </c>
      <c r="AQ90" s="45" t="str">
        <f t="shared" ca="1" si="25"/>
        <v>0</v>
      </c>
      <c r="AR90" s="56">
        <f ca="1">IF(AND($AN90,$AM90&gt;1,$AM90&lt;6),ANEXO4!$B$25*'Plan empresarial'!AE90,0)</f>
        <v>0</v>
      </c>
      <c r="AS90" s="56">
        <f ca="1">IF(AND($AN90,$AM90&gt;1,$AM90&lt;6),ANEXO4!$C$26*'Plan empresarial'!AE90,0)</f>
        <v>0</v>
      </c>
      <c r="AT90" s="56">
        <f ca="1">IF(AND($AN90,$AM90&gt;5,$AM90&lt;11),ANEXO4!$D$26*'Plan empresarial'!AE90,0)</f>
        <v>0</v>
      </c>
      <c r="AU90" s="56">
        <f ca="1">IF(AND($AM90&gt;10, $AM90&lt;1000),ANEXO4!$E$26*$AA90*$X90*AW90,0)</f>
        <v>0</v>
      </c>
      <c r="AV90" s="56">
        <f t="shared" ca="1" si="26"/>
        <v>0</v>
      </c>
      <c r="AW90" s="56">
        <f t="shared" si="27"/>
        <v>2</v>
      </c>
      <c r="AX90" s="7" t="s">
        <v>47</v>
      </c>
    </row>
    <row r="91" spans="4:52" ht="15" customHeight="1">
      <c r="D91" s="172"/>
      <c r="E91" s="173"/>
      <c r="F91" s="173"/>
      <c r="G91" s="174"/>
      <c r="H91" s="145"/>
      <c r="I91" s="146"/>
      <c r="J91" s="146"/>
      <c r="K91" s="146"/>
      <c r="L91" s="146"/>
      <c r="M91" s="146"/>
      <c r="N91" s="146"/>
      <c r="O91" s="146"/>
      <c r="P91" s="146"/>
      <c r="Q91" s="147"/>
      <c r="R91" s="290"/>
      <c r="S91" s="291"/>
      <c r="T91" s="292"/>
      <c r="U91" s="293"/>
      <c r="V91" s="294"/>
      <c r="W91" s="295"/>
      <c r="X91" s="169"/>
      <c r="Y91" s="170"/>
      <c r="Z91" s="171"/>
      <c r="AA91" s="176"/>
      <c r="AB91" s="176"/>
      <c r="AC91" s="176"/>
      <c r="AD91" s="176"/>
      <c r="AE91" s="361">
        <f t="shared" si="21"/>
        <v>0</v>
      </c>
      <c r="AF91" s="361"/>
      <c r="AG91" s="361"/>
      <c r="AH91" s="362"/>
      <c r="AM91" s="41">
        <f t="shared" ca="1" si="22"/>
        <v>2026</v>
      </c>
      <c r="AN91" s="62" t="b">
        <f t="shared" ca="1" si="20"/>
        <v>0</v>
      </c>
      <c r="AO91" s="57">
        <f t="shared" si="23"/>
        <v>0</v>
      </c>
      <c r="AP91" s="45">
        <f t="shared" si="24"/>
        <v>0</v>
      </c>
      <c r="AQ91" s="45" t="str">
        <f t="shared" ca="1" si="25"/>
        <v>0</v>
      </c>
      <c r="AR91" s="56">
        <f ca="1">IF(AND($AN91,$AM91&gt;1,$AM91&lt;6),ANEXO4!$B$25*'Plan empresarial'!AE91,0)</f>
        <v>0</v>
      </c>
      <c r="AS91" s="56">
        <f ca="1">IF(AND($AN91,$AM91&gt;1,$AM91&lt;6),ANEXO4!$C$26*'Plan empresarial'!AE91,0)</f>
        <v>0</v>
      </c>
      <c r="AT91" s="56">
        <f ca="1">IF(AND($AN91,$AM91&gt;5,$AM91&lt;11),ANEXO4!$D$26*'Plan empresarial'!AE91,0)</f>
        <v>0</v>
      </c>
      <c r="AU91" s="56">
        <f ca="1">IF(AND($AM91&gt;10, $AM91&lt;1000),ANEXO4!$E$26*$AA91*$X91*AW91,0)</f>
        <v>0</v>
      </c>
      <c r="AV91" s="56">
        <f t="shared" ca="1" si="26"/>
        <v>0</v>
      </c>
      <c r="AW91" s="56">
        <f t="shared" si="27"/>
        <v>2</v>
      </c>
      <c r="AX91" s="7" t="s">
        <v>48</v>
      </c>
    </row>
    <row r="92" spans="4:52" ht="15" customHeight="1">
      <c r="D92" s="172"/>
      <c r="E92" s="173"/>
      <c r="F92" s="173"/>
      <c r="G92" s="174"/>
      <c r="H92" s="145"/>
      <c r="I92" s="146"/>
      <c r="J92" s="146"/>
      <c r="K92" s="146"/>
      <c r="L92" s="146"/>
      <c r="M92" s="146"/>
      <c r="N92" s="146"/>
      <c r="O92" s="146"/>
      <c r="P92" s="146"/>
      <c r="Q92" s="147"/>
      <c r="R92" s="290"/>
      <c r="S92" s="291"/>
      <c r="T92" s="292"/>
      <c r="U92" s="293"/>
      <c r="V92" s="294"/>
      <c r="W92" s="295"/>
      <c r="X92" s="169"/>
      <c r="Y92" s="170"/>
      <c r="Z92" s="171"/>
      <c r="AA92" s="176"/>
      <c r="AB92" s="176"/>
      <c r="AC92" s="176"/>
      <c r="AD92" s="176"/>
      <c r="AE92" s="361">
        <f t="shared" si="21"/>
        <v>0</v>
      </c>
      <c r="AF92" s="361"/>
      <c r="AG92" s="361"/>
      <c r="AH92" s="362"/>
      <c r="AM92" s="41">
        <f t="shared" ca="1" si="22"/>
        <v>2026</v>
      </c>
      <c r="AN92" s="62" t="b">
        <f t="shared" ca="1" si="20"/>
        <v>0</v>
      </c>
      <c r="AO92" s="57">
        <f t="shared" si="23"/>
        <v>0</v>
      </c>
      <c r="AP92" s="45">
        <f t="shared" si="24"/>
        <v>0</v>
      </c>
      <c r="AQ92" s="45" t="str">
        <f t="shared" ca="1" si="25"/>
        <v>0</v>
      </c>
      <c r="AR92" s="56">
        <f ca="1">IF(AND($AN92,$AM92&gt;1,$AM92&lt;6),ANEXO4!$B$25*'Plan empresarial'!AE92,0)</f>
        <v>0</v>
      </c>
      <c r="AS92" s="56">
        <f ca="1">IF(AND($AN92,$AM92&gt;1,$AM92&lt;6),ANEXO4!$C$26*'Plan empresarial'!AE92,0)</f>
        <v>0</v>
      </c>
      <c r="AT92" s="56">
        <f ca="1">IF(AND($AN92,$AM92&gt;5,$AM92&lt;11),ANEXO4!$D$26*'Plan empresarial'!AE92,0)</f>
        <v>0</v>
      </c>
      <c r="AU92" s="56">
        <f ca="1">IF(AND($AM92&gt;10, $AM92&lt;1000),ANEXO4!$E$26*$AA92*$X92*AW92,0)</f>
        <v>0</v>
      </c>
      <c r="AV92" s="56">
        <f t="shared" ca="1" si="26"/>
        <v>0</v>
      </c>
      <c r="AW92" s="56">
        <f>IF(AO92="Instalaciones",1,2)</f>
        <v>2</v>
      </c>
      <c r="AX92" s="7" t="s">
        <v>49</v>
      </c>
    </row>
    <row r="93" spans="4:52" ht="15" customHeight="1">
      <c r="D93" s="172"/>
      <c r="E93" s="173"/>
      <c r="F93" s="173"/>
      <c r="G93" s="174"/>
      <c r="H93" s="145"/>
      <c r="I93" s="146"/>
      <c r="J93" s="146"/>
      <c r="K93" s="146"/>
      <c r="L93" s="146"/>
      <c r="M93" s="146"/>
      <c r="N93" s="146"/>
      <c r="O93" s="146"/>
      <c r="P93" s="146"/>
      <c r="Q93" s="147"/>
      <c r="R93" s="290"/>
      <c r="S93" s="291"/>
      <c r="T93" s="292"/>
      <c r="U93" s="293"/>
      <c r="V93" s="294"/>
      <c r="W93" s="295"/>
      <c r="X93" s="169"/>
      <c r="Y93" s="170"/>
      <c r="Z93" s="171"/>
      <c r="AA93" s="176"/>
      <c r="AB93" s="176"/>
      <c r="AC93" s="176"/>
      <c r="AD93" s="176"/>
      <c r="AE93" s="361">
        <f t="shared" si="21"/>
        <v>0</v>
      </c>
      <c r="AF93" s="361"/>
      <c r="AG93" s="361"/>
      <c r="AH93" s="362"/>
      <c r="AM93" s="41">
        <f t="shared" ca="1" si="22"/>
        <v>2026</v>
      </c>
      <c r="AN93" s="62" t="b">
        <f t="shared" ca="1" si="20"/>
        <v>0</v>
      </c>
      <c r="AO93" s="57">
        <f t="shared" si="23"/>
        <v>0</v>
      </c>
      <c r="AP93" s="45">
        <f t="shared" si="24"/>
        <v>0</v>
      </c>
      <c r="AQ93" s="45" t="str">
        <f t="shared" ca="1" si="25"/>
        <v>0</v>
      </c>
      <c r="AR93" s="56">
        <f ca="1">IF(AND($AN93,$AM93&gt;1,$AM93&lt;6),ANEXO4!$B$25*'Plan empresarial'!AE93,0)</f>
        <v>0</v>
      </c>
      <c r="AS93" s="56">
        <f ca="1">IF(AND($AN93,$AM93&gt;1,$AM93&lt;6),ANEXO4!$C$26*'Plan empresarial'!AE93,0)</f>
        <v>0</v>
      </c>
      <c r="AT93" s="56">
        <f ca="1">IF(AND($AN93,$AM93&gt;5,$AM93&lt;11),ANEXO4!$D$26*'Plan empresarial'!AE93,0)</f>
        <v>0</v>
      </c>
      <c r="AU93" s="56">
        <f ca="1">IF(AND($AM93&gt;10, $AM93&lt;1000),ANEXO4!$E$26*$AA93*$X93*AW93,0)</f>
        <v>0</v>
      </c>
      <c r="AV93" s="56">
        <f t="shared" ca="1" si="26"/>
        <v>0</v>
      </c>
      <c r="AW93" s="56">
        <f t="shared" ref="AW93:AW98" si="28">IF(AO93="Instalaciones",1,2)</f>
        <v>2</v>
      </c>
      <c r="AX93" s="7" t="s">
        <v>46</v>
      </c>
    </row>
    <row r="94" spans="4:52" ht="15" customHeight="1">
      <c r="D94" s="172"/>
      <c r="E94" s="173"/>
      <c r="F94" s="173"/>
      <c r="G94" s="174"/>
      <c r="H94" s="145"/>
      <c r="I94" s="146"/>
      <c r="J94" s="146"/>
      <c r="K94" s="146"/>
      <c r="L94" s="146"/>
      <c r="M94" s="146"/>
      <c r="N94" s="146"/>
      <c r="O94" s="146"/>
      <c r="P94" s="146"/>
      <c r="Q94" s="147"/>
      <c r="R94" s="290"/>
      <c r="S94" s="291"/>
      <c r="T94" s="292"/>
      <c r="U94" s="293"/>
      <c r="V94" s="294"/>
      <c r="W94" s="295"/>
      <c r="X94" s="169"/>
      <c r="Y94" s="170"/>
      <c r="Z94" s="171"/>
      <c r="AA94" s="176"/>
      <c r="AB94" s="176"/>
      <c r="AC94" s="176"/>
      <c r="AD94" s="176"/>
      <c r="AE94" s="361">
        <f t="shared" si="21"/>
        <v>0</v>
      </c>
      <c r="AF94" s="361"/>
      <c r="AG94" s="361"/>
      <c r="AH94" s="362"/>
      <c r="AM94" s="41">
        <f t="shared" ca="1" si="22"/>
        <v>2026</v>
      </c>
      <c r="AN94" s="62" t="b">
        <f t="shared" ca="1" si="20"/>
        <v>0</v>
      </c>
      <c r="AO94" s="57">
        <f t="shared" si="23"/>
        <v>0</v>
      </c>
      <c r="AP94" s="45">
        <f t="shared" si="24"/>
        <v>0</v>
      </c>
      <c r="AQ94" s="45" t="str">
        <f t="shared" ca="1" si="25"/>
        <v>0</v>
      </c>
      <c r="AR94" s="56">
        <f ca="1">IF(AND($AN94,$AM94&gt;1,$AM94&lt;6),ANEXO4!$B$25*'Plan empresarial'!AE94,0)</f>
        <v>0</v>
      </c>
      <c r="AS94" s="56">
        <f ca="1">IF(AND($AN94,$AM94&gt;1,$AM94&lt;6),ANEXO4!$C$26*'Plan empresarial'!AE94,0)</f>
        <v>0</v>
      </c>
      <c r="AT94" s="56">
        <f ca="1">IF(AND($AN94,$AM94&gt;5,$AM94&lt;11),ANEXO4!$D$26*'Plan empresarial'!AE94,0)</f>
        <v>0</v>
      </c>
      <c r="AU94" s="56">
        <f ca="1">IF(AND($AM94&gt;10, $AM94&lt;1000),ANEXO4!$E$26*$AA94*$X94*AW94,0)</f>
        <v>0</v>
      </c>
      <c r="AV94" s="56">
        <f t="shared" ca="1" si="26"/>
        <v>0</v>
      </c>
      <c r="AW94" s="56">
        <f t="shared" si="28"/>
        <v>2</v>
      </c>
      <c r="AX94" s="7" t="s">
        <v>50</v>
      </c>
    </row>
    <row r="95" spans="4:52" ht="15" customHeight="1">
      <c r="D95" s="172"/>
      <c r="E95" s="173"/>
      <c r="F95" s="173"/>
      <c r="G95" s="174"/>
      <c r="H95" s="145"/>
      <c r="I95" s="146"/>
      <c r="J95" s="146"/>
      <c r="K95" s="146"/>
      <c r="L95" s="146"/>
      <c r="M95" s="146"/>
      <c r="N95" s="146"/>
      <c r="O95" s="146"/>
      <c r="P95" s="146"/>
      <c r="Q95" s="147"/>
      <c r="R95" s="290"/>
      <c r="S95" s="291"/>
      <c r="T95" s="292"/>
      <c r="U95" s="293"/>
      <c r="V95" s="294"/>
      <c r="W95" s="295"/>
      <c r="X95" s="169"/>
      <c r="Y95" s="170"/>
      <c r="Z95" s="171"/>
      <c r="AA95" s="176"/>
      <c r="AB95" s="176"/>
      <c r="AC95" s="176"/>
      <c r="AD95" s="176"/>
      <c r="AE95" s="361">
        <f t="shared" si="21"/>
        <v>0</v>
      </c>
      <c r="AF95" s="361"/>
      <c r="AG95" s="361"/>
      <c r="AH95" s="362"/>
      <c r="AM95" s="41">
        <f t="shared" ca="1" si="22"/>
        <v>2026</v>
      </c>
      <c r="AN95" s="62" t="b">
        <f t="shared" ca="1" si="20"/>
        <v>0</v>
      </c>
      <c r="AO95" s="57">
        <f t="shared" si="23"/>
        <v>0</v>
      </c>
      <c r="AP95" s="45">
        <f t="shared" si="24"/>
        <v>0</v>
      </c>
      <c r="AQ95" s="45" t="str">
        <f t="shared" ca="1" si="25"/>
        <v>0</v>
      </c>
      <c r="AR95" s="56">
        <f ca="1">IF(AND($AN95,$AM95&gt;1,$AM95&lt;6),ANEXO4!$B$25*'Plan empresarial'!AE95,0)</f>
        <v>0</v>
      </c>
      <c r="AS95" s="56">
        <f ca="1">IF(AND($AN95,$AM95&gt;1,$AM95&lt;6),ANEXO4!$C$26*'Plan empresarial'!AE95,0)</f>
        <v>0</v>
      </c>
      <c r="AT95" s="56">
        <f ca="1">IF(AND($AN95,$AM95&gt;5,$AM95&lt;11),ANEXO4!$D$26*'Plan empresarial'!AE95,0)</f>
        <v>0</v>
      </c>
      <c r="AU95" s="56">
        <f ca="1">IF(AND($AM95&gt;10, $AM95&lt;1000),ANEXO4!$E$26*$AA95*$X95*AW95,0)</f>
        <v>0</v>
      </c>
      <c r="AV95" s="56">
        <f t="shared" ca="1" si="26"/>
        <v>0</v>
      </c>
      <c r="AW95" s="56">
        <f t="shared" si="28"/>
        <v>2</v>
      </c>
      <c r="AX95" s="7" t="s">
        <v>51</v>
      </c>
    </row>
    <row r="96" spans="4:52" ht="15" customHeight="1">
      <c r="D96" s="172"/>
      <c r="E96" s="173"/>
      <c r="F96" s="173"/>
      <c r="G96" s="174"/>
      <c r="H96" s="145"/>
      <c r="I96" s="146"/>
      <c r="J96" s="146"/>
      <c r="K96" s="146"/>
      <c r="L96" s="146"/>
      <c r="M96" s="146"/>
      <c r="N96" s="146"/>
      <c r="O96" s="146"/>
      <c r="P96" s="146"/>
      <c r="Q96" s="147"/>
      <c r="R96" s="290"/>
      <c r="S96" s="291"/>
      <c r="T96" s="292"/>
      <c r="U96" s="293"/>
      <c r="V96" s="294"/>
      <c r="W96" s="295"/>
      <c r="X96" s="293"/>
      <c r="Y96" s="294"/>
      <c r="Z96" s="295"/>
      <c r="AA96" s="176"/>
      <c r="AB96" s="176"/>
      <c r="AC96" s="176"/>
      <c r="AD96" s="176"/>
      <c r="AE96" s="361">
        <f t="shared" si="21"/>
        <v>0</v>
      </c>
      <c r="AF96" s="361"/>
      <c r="AG96" s="361"/>
      <c r="AH96" s="362"/>
      <c r="AM96" s="41">
        <f t="shared" ca="1" si="22"/>
        <v>2026</v>
      </c>
      <c r="AN96" s="62" t="b">
        <f t="shared" ca="1" si="20"/>
        <v>0</v>
      </c>
      <c r="AO96" s="57">
        <f t="shared" si="23"/>
        <v>0</v>
      </c>
      <c r="AP96" s="45">
        <f t="shared" si="24"/>
        <v>0</v>
      </c>
      <c r="AQ96" s="45" t="str">
        <f t="shared" ca="1" si="25"/>
        <v>0</v>
      </c>
      <c r="AR96" s="56">
        <f ca="1">IF(AND($AN96,$AM96&gt;1,$AM96&lt;6),ANEXO4!$B$25*'Plan empresarial'!AE96,0)</f>
        <v>0</v>
      </c>
      <c r="AS96" s="56">
        <f ca="1">IF(AND($AN96,$AM96&gt;1,$AM96&lt;6),ANEXO4!$C$26*'Plan empresarial'!AE96,0)</f>
        <v>0</v>
      </c>
      <c r="AT96" s="56">
        <f ca="1">IF(AND($AN96,$AM96&gt;5,$AM96&lt;11),ANEXO4!$D$26*'Plan empresarial'!AE96,0)</f>
        <v>0</v>
      </c>
      <c r="AU96" s="56">
        <f ca="1">IF(AND($AM96&gt;10, $AM96&lt;1000),ANEXO4!$E$26*$AA96*$X96*AW96,0)</f>
        <v>0</v>
      </c>
      <c r="AV96" s="56">
        <f t="shared" ca="1" si="26"/>
        <v>0</v>
      </c>
      <c r="AW96" s="56">
        <f t="shared" si="28"/>
        <v>2</v>
      </c>
      <c r="AX96" s="8" t="s">
        <v>52</v>
      </c>
    </row>
    <row r="97" spans="4:51" ht="15" customHeight="1">
      <c r="D97" s="172"/>
      <c r="E97" s="173"/>
      <c r="F97" s="173"/>
      <c r="G97" s="174"/>
      <c r="H97" s="145"/>
      <c r="I97" s="146"/>
      <c r="J97" s="146"/>
      <c r="K97" s="146"/>
      <c r="L97" s="146"/>
      <c r="M97" s="146"/>
      <c r="N97" s="146"/>
      <c r="O97" s="146"/>
      <c r="P97" s="146"/>
      <c r="Q97" s="147"/>
      <c r="R97" s="290"/>
      <c r="S97" s="291"/>
      <c r="T97" s="292"/>
      <c r="U97" s="293"/>
      <c r="V97" s="294"/>
      <c r="W97" s="295"/>
      <c r="X97" s="293"/>
      <c r="Y97" s="294"/>
      <c r="Z97" s="295"/>
      <c r="AA97" s="176"/>
      <c r="AB97" s="176"/>
      <c r="AC97" s="176"/>
      <c r="AD97" s="176"/>
      <c r="AE97" s="361">
        <f t="shared" si="21"/>
        <v>0</v>
      </c>
      <c r="AF97" s="361"/>
      <c r="AG97" s="361"/>
      <c r="AH97" s="362"/>
      <c r="AM97" s="41">
        <f t="shared" ca="1" si="22"/>
        <v>2026</v>
      </c>
      <c r="AN97" s="62" t="b">
        <f t="shared" ca="1" si="20"/>
        <v>0</v>
      </c>
      <c r="AO97" s="57">
        <f t="shared" si="23"/>
        <v>0</v>
      </c>
      <c r="AP97" s="45">
        <f t="shared" si="24"/>
        <v>0</v>
      </c>
      <c r="AQ97" s="45" t="str">
        <f t="shared" ca="1" si="25"/>
        <v>0</v>
      </c>
      <c r="AR97" s="56">
        <f ca="1">IF(AND($AN97,$AM97&gt;1,$AM97&lt;6),ANEXO4!$B$25*'Plan empresarial'!AE97,0)</f>
        <v>0</v>
      </c>
      <c r="AS97" s="56">
        <f ca="1">IF(AND($AN97,$AM97&gt;1,$AM97&lt;6),ANEXO4!$C$26*'Plan empresarial'!AE97,0)</f>
        <v>0</v>
      </c>
      <c r="AT97" s="56">
        <f ca="1">IF(AND($AN97,$AM97&gt;5,$AM97&lt;11),ANEXO4!$D$26*'Plan empresarial'!AE97,0)</f>
        <v>0</v>
      </c>
      <c r="AU97" s="56">
        <f ca="1">IF(AND($AM97&gt;10, $AM97&lt;1000),ANEXO4!$E$26*$AA97*$X97*AW97,0)</f>
        <v>0</v>
      </c>
      <c r="AV97" s="56">
        <f t="shared" ca="1" si="26"/>
        <v>0</v>
      </c>
      <c r="AW97" s="56">
        <f t="shared" si="28"/>
        <v>2</v>
      </c>
      <c r="AX97" s="51"/>
      <c r="AY97" s="391"/>
    </row>
    <row r="98" spans="4:51" ht="15" customHeight="1">
      <c r="D98" s="172"/>
      <c r="E98" s="173"/>
      <c r="F98" s="173"/>
      <c r="G98" s="174"/>
      <c r="H98" s="145"/>
      <c r="I98" s="146"/>
      <c r="J98" s="146"/>
      <c r="K98" s="146"/>
      <c r="L98" s="146"/>
      <c r="M98" s="146"/>
      <c r="N98" s="146"/>
      <c r="O98" s="146"/>
      <c r="P98" s="146"/>
      <c r="Q98" s="147"/>
      <c r="R98" s="290"/>
      <c r="S98" s="291"/>
      <c r="T98" s="292"/>
      <c r="U98" s="293"/>
      <c r="V98" s="294"/>
      <c r="W98" s="295"/>
      <c r="X98" s="293"/>
      <c r="Y98" s="294"/>
      <c r="Z98" s="295"/>
      <c r="AA98" s="297"/>
      <c r="AB98" s="297"/>
      <c r="AC98" s="297"/>
      <c r="AD98" s="297"/>
      <c r="AE98" s="361">
        <f t="shared" si="21"/>
        <v>0</v>
      </c>
      <c r="AF98" s="361"/>
      <c r="AG98" s="361"/>
      <c r="AH98" s="362"/>
      <c r="AM98" s="41">
        <f t="shared" ca="1" si="22"/>
        <v>2026</v>
      </c>
      <c r="AN98" s="62" t="b">
        <f t="shared" ca="1" si="20"/>
        <v>0</v>
      </c>
      <c r="AO98" s="57">
        <f t="shared" si="23"/>
        <v>0</v>
      </c>
      <c r="AP98" s="45">
        <f t="shared" si="24"/>
        <v>0</v>
      </c>
      <c r="AQ98" s="45" t="str">
        <f t="shared" ca="1" si="25"/>
        <v>0</v>
      </c>
      <c r="AR98" s="56">
        <f ca="1">IF(AND($AN98,$AM98&gt;1,$AM98&lt;6),ANEXO4!$B$25*'Plan empresarial'!AE98,0)</f>
        <v>0</v>
      </c>
      <c r="AS98" s="56">
        <f ca="1">IF(AND($AN98,$AM98&gt;1,$AM98&lt;6),ANEXO4!$C$26*'Plan empresarial'!AE98,0)</f>
        <v>0</v>
      </c>
      <c r="AT98" s="56">
        <f ca="1">IF(AND($AN98,$AM98&gt;5,$AM98&lt;11),ANEXO4!$D$26*'Plan empresarial'!AE98,0)</f>
        <v>0</v>
      </c>
      <c r="AU98" s="56">
        <f ca="1">IF(AND($AM98&gt;10, $AM98&lt;1000),ANEXO4!$E$26*$AA98*$X98*AW98,0)</f>
        <v>0</v>
      </c>
      <c r="AV98" s="56">
        <f t="shared" ca="1" si="26"/>
        <v>0</v>
      </c>
      <c r="AW98" s="56">
        <f t="shared" si="28"/>
        <v>2</v>
      </c>
      <c r="AX98" s="51"/>
      <c r="AY98" s="391"/>
    </row>
    <row r="99" spans="4:51">
      <c r="D99" s="140"/>
      <c r="E99" s="140"/>
      <c r="F99" s="140"/>
      <c r="G99" s="144"/>
      <c r="H99" s="144"/>
      <c r="I99" s="144"/>
      <c r="J99" s="144"/>
      <c r="K99" s="144"/>
      <c r="L99" s="144"/>
      <c r="AA99" s="250" t="s">
        <v>53</v>
      </c>
      <c r="AB99" s="251"/>
      <c r="AC99" s="251"/>
      <c r="AD99" s="252"/>
      <c r="AE99" s="368">
        <f>SUM(AE87:AE98)</f>
        <v>0</v>
      </c>
      <c r="AF99" s="369"/>
      <c r="AG99" s="369"/>
      <c r="AH99" s="370"/>
      <c r="AP99" s="40" t="s">
        <v>54</v>
      </c>
      <c r="AQ99" s="68">
        <f ca="1">SUM(AQ87:AQ98)</f>
        <v>0</v>
      </c>
      <c r="AS99" s="48"/>
      <c r="AT99" s="44"/>
      <c r="AU99" s="1" t="s">
        <v>54</v>
      </c>
      <c r="AV99" s="52">
        <f ca="1">SUM(AV87:AV98)</f>
        <v>0</v>
      </c>
      <c r="AW99" s="1"/>
      <c r="AX99" s="5"/>
      <c r="AY99" s="391"/>
    </row>
    <row r="100" spans="4:51">
      <c r="D100" s="140"/>
      <c r="E100" s="140"/>
      <c r="F100" s="140"/>
      <c r="G100" s="144"/>
      <c r="H100" s="144"/>
      <c r="I100" s="144"/>
      <c r="J100" s="144"/>
      <c r="K100" s="144"/>
      <c r="L100" s="144"/>
      <c r="AA100" s="92"/>
      <c r="AB100" s="92"/>
      <c r="AC100" s="92"/>
      <c r="AD100" s="92"/>
      <c r="AE100" s="73"/>
      <c r="AF100" s="73"/>
      <c r="AG100" s="73"/>
      <c r="AH100" s="73"/>
      <c r="AS100" s="42"/>
      <c r="AT100" s="3"/>
      <c r="AU100" s="4"/>
      <c r="AV100" s="4"/>
      <c r="AW100" s="1"/>
      <c r="AX100" s="5"/>
      <c r="AY100" s="391"/>
    </row>
    <row r="101" spans="4:51">
      <c r="D101" s="140"/>
      <c r="E101" s="140"/>
      <c r="F101" s="140"/>
      <c r="G101" s="144"/>
      <c r="H101" s="144"/>
      <c r="I101" s="144"/>
      <c r="J101" s="144"/>
      <c r="K101" s="144"/>
      <c r="L101" s="144"/>
      <c r="AA101" s="92"/>
      <c r="AB101" s="92"/>
      <c r="AC101" s="92"/>
      <c r="AD101" s="92"/>
      <c r="AE101" s="73"/>
      <c r="AF101" s="73"/>
      <c r="AG101" s="73"/>
      <c r="AH101" s="73"/>
      <c r="AY101" s="391"/>
    </row>
    <row r="102" spans="4:51" ht="12">
      <c r="D102" s="388" t="s">
        <v>68</v>
      </c>
    </row>
    <row r="103" spans="4:51" ht="14.45">
      <c r="D103" s="237" t="s">
        <v>69</v>
      </c>
      <c r="E103" s="238"/>
      <c r="F103" s="238"/>
      <c r="G103" s="238"/>
      <c r="H103" s="238"/>
      <c r="I103" s="238"/>
      <c r="J103" s="238"/>
      <c r="K103" s="238"/>
      <c r="L103" s="238"/>
      <c r="M103" s="238"/>
      <c r="N103" s="239"/>
      <c r="O103" s="274" t="s">
        <v>70</v>
      </c>
      <c r="P103" s="275"/>
      <c r="Q103" s="245" t="s">
        <v>70</v>
      </c>
      <c r="R103" s="276"/>
      <c r="S103" s="276"/>
      <c r="T103" s="276"/>
      <c r="U103" s="276"/>
      <c r="V103" s="276"/>
      <c r="W103" s="276"/>
      <c r="X103" s="276"/>
      <c r="Y103" s="277"/>
      <c r="Z103" s="358" t="s">
        <v>71</v>
      </c>
      <c r="AA103" s="359"/>
      <c r="AB103" s="359"/>
      <c r="AC103" s="359"/>
      <c r="AD103" s="359"/>
      <c r="AE103" s="359"/>
      <c r="AF103" s="360"/>
      <c r="AG103" s="360"/>
      <c r="AH103" s="360"/>
    </row>
    <row r="104" spans="4:51">
      <c r="D104" s="240"/>
      <c r="E104" s="241"/>
      <c r="F104" s="241"/>
      <c r="G104" s="241"/>
      <c r="H104" s="241"/>
      <c r="I104" s="241"/>
      <c r="J104" s="241"/>
      <c r="K104" s="241"/>
      <c r="L104" s="241"/>
      <c r="M104" s="241"/>
      <c r="N104" s="242"/>
      <c r="O104" s="248" t="s">
        <v>72</v>
      </c>
      <c r="P104" s="224"/>
      <c r="Q104" s="228"/>
      <c r="R104" s="288"/>
      <c r="S104" s="229"/>
      <c r="T104" s="230" t="s">
        <v>73</v>
      </c>
      <c r="U104" s="288"/>
      <c r="V104" s="289"/>
      <c r="W104" s="228" t="s">
        <v>74</v>
      </c>
      <c r="X104" s="288"/>
      <c r="Y104" s="229"/>
      <c r="Z104" s="230" t="s">
        <v>75</v>
      </c>
      <c r="AA104" s="288"/>
      <c r="AB104" s="229"/>
      <c r="AC104" s="230" t="s">
        <v>73</v>
      </c>
      <c r="AD104" s="288"/>
      <c r="AE104" s="289"/>
      <c r="AF104" s="230" t="s">
        <v>74</v>
      </c>
      <c r="AG104" s="288"/>
      <c r="AH104" s="289"/>
      <c r="AM104" s="61" t="s">
        <v>37</v>
      </c>
    </row>
    <row r="105" spans="4:51">
      <c r="D105" s="281"/>
      <c r="E105" s="282"/>
      <c r="F105" s="282"/>
      <c r="G105" s="282"/>
      <c r="H105" s="282"/>
      <c r="I105" s="282"/>
      <c r="J105" s="282"/>
      <c r="K105" s="282"/>
      <c r="L105" s="282"/>
      <c r="M105" s="282"/>
      <c r="N105" s="283"/>
      <c r="O105" s="256" t="str">
        <f>IFERROR(VLOOKUP(D105,cultivo_ganado_UTA!$A$2:$G$709,7,FALSE),"")</f>
        <v/>
      </c>
      <c r="P105" s="257"/>
      <c r="Q105" s="258"/>
      <c r="R105" s="225"/>
      <c r="S105" s="259"/>
      <c r="T105" s="284"/>
      <c r="U105" s="285"/>
      <c r="V105" s="286"/>
      <c r="W105" s="284"/>
      <c r="X105" s="285"/>
      <c r="Y105" s="287"/>
      <c r="Z105" s="265">
        <f>+IF($AM105,VLOOKUP($D105,cultivo_ganado_UTA!$A$2:$G$709,5,FALSE),0)</f>
        <v>0</v>
      </c>
      <c r="AA105" s="266"/>
      <c r="AB105" s="273"/>
      <c r="AC105" s="265">
        <f>+IF($AM105,T105*Z105,0)</f>
        <v>0</v>
      </c>
      <c r="AD105" s="266"/>
      <c r="AE105" s="267"/>
      <c r="AF105" s="265">
        <f t="shared" ref="AF105:AF118" si="29">+IF($AM105,W105*Z105,0)</f>
        <v>0</v>
      </c>
      <c r="AG105" s="266"/>
      <c r="AH105" s="267"/>
      <c r="AM105" s="62" t="b">
        <f t="shared" ref="AM105:AM116" si="30">+AND(D105&lt;&gt;"",OR(Q105&gt;0,T105&gt;0,W105&gt;0))</f>
        <v>0</v>
      </c>
    </row>
    <row r="106" spans="4:51">
      <c r="D106" s="278"/>
      <c r="E106" s="279"/>
      <c r="F106" s="279"/>
      <c r="G106" s="279"/>
      <c r="H106" s="279"/>
      <c r="I106" s="279"/>
      <c r="J106" s="279"/>
      <c r="K106" s="279"/>
      <c r="L106" s="279"/>
      <c r="M106" s="279"/>
      <c r="N106" s="280"/>
      <c r="O106" s="256" t="str">
        <f>IFERROR(VLOOKUP(D106,cultivo_ganado_UTA!$A$2:$G$709,7,FALSE),"")</f>
        <v/>
      </c>
      <c r="P106" s="257"/>
      <c r="Q106" s="258"/>
      <c r="R106" s="225"/>
      <c r="S106" s="259"/>
      <c r="T106" s="157"/>
      <c r="U106" s="158"/>
      <c r="V106" s="159"/>
      <c r="W106" s="157"/>
      <c r="X106" s="158"/>
      <c r="Y106" s="271"/>
      <c r="Z106" s="265">
        <f>+IF($AM106,VLOOKUP($D106,cultivo_ganado_UTA!$A$2:$G$709,5,FALSE),0)</f>
        <v>0</v>
      </c>
      <c r="AA106" s="266"/>
      <c r="AB106" s="273"/>
      <c r="AC106" s="265">
        <f t="shared" ref="AC106:AC118" si="31">+IF($AM106,T106*Z106,0)</f>
        <v>0</v>
      </c>
      <c r="AD106" s="266"/>
      <c r="AE106" s="267"/>
      <c r="AF106" s="265">
        <f t="shared" si="29"/>
        <v>0</v>
      </c>
      <c r="AG106" s="266"/>
      <c r="AH106" s="267"/>
      <c r="AM106" s="62" t="b">
        <f t="shared" si="30"/>
        <v>0</v>
      </c>
    </row>
    <row r="107" spans="4:51">
      <c r="D107" s="268"/>
      <c r="E107" s="269"/>
      <c r="F107" s="269"/>
      <c r="G107" s="269"/>
      <c r="H107" s="269"/>
      <c r="I107" s="269"/>
      <c r="J107" s="269"/>
      <c r="K107" s="269"/>
      <c r="L107" s="269"/>
      <c r="M107" s="269"/>
      <c r="N107" s="270"/>
      <c r="O107" s="256" t="str">
        <f>IFERROR(VLOOKUP(D107,cultivo_ganado_UTA!$A$2:$G$709,7,FALSE),"")</f>
        <v/>
      </c>
      <c r="P107" s="257"/>
      <c r="Q107" s="258"/>
      <c r="R107" s="225"/>
      <c r="S107" s="259"/>
      <c r="T107" s="157"/>
      <c r="U107" s="158"/>
      <c r="V107" s="159"/>
      <c r="W107" s="157"/>
      <c r="X107" s="158"/>
      <c r="Y107" s="271"/>
      <c r="Z107" s="265">
        <f>+IF($AM107,VLOOKUP($D107,cultivo_ganado_UTA!$A$2:$G$709,5,FALSE),0)</f>
        <v>0</v>
      </c>
      <c r="AA107" s="266"/>
      <c r="AB107" s="273"/>
      <c r="AC107" s="265">
        <f t="shared" si="31"/>
        <v>0</v>
      </c>
      <c r="AD107" s="266"/>
      <c r="AE107" s="267"/>
      <c r="AF107" s="265">
        <f t="shared" si="29"/>
        <v>0</v>
      </c>
      <c r="AG107" s="266"/>
      <c r="AH107" s="267"/>
      <c r="AM107" s="62" t="b">
        <f t="shared" si="30"/>
        <v>0</v>
      </c>
    </row>
    <row r="108" spans="4:51">
      <c r="D108" s="268"/>
      <c r="E108" s="269"/>
      <c r="F108" s="269"/>
      <c r="G108" s="269"/>
      <c r="H108" s="269"/>
      <c r="I108" s="269"/>
      <c r="J108" s="269"/>
      <c r="K108" s="269"/>
      <c r="L108" s="269"/>
      <c r="M108" s="269"/>
      <c r="N108" s="270"/>
      <c r="O108" s="256" t="str">
        <f>IFERROR(VLOOKUP(D108,cultivo_ganado_UTA!$A$2:$G$709,7,FALSE),"")</f>
        <v/>
      </c>
      <c r="P108" s="257"/>
      <c r="Q108" s="258"/>
      <c r="R108" s="225"/>
      <c r="S108" s="259"/>
      <c r="T108" s="157"/>
      <c r="U108" s="158"/>
      <c r="V108" s="159"/>
      <c r="W108" s="157"/>
      <c r="X108" s="158"/>
      <c r="Y108" s="271"/>
      <c r="Z108" s="265">
        <f>+IF($AM108,VLOOKUP($D108,cultivo_ganado_UTA!$A$2:$G$709,5,FALSE),0)</f>
        <v>0</v>
      </c>
      <c r="AA108" s="266"/>
      <c r="AB108" s="273"/>
      <c r="AC108" s="265">
        <f>+IF($AM108,T108*Z108,0)</f>
        <v>0</v>
      </c>
      <c r="AD108" s="266"/>
      <c r="AE108" s="267"/>
      <c r="AF108" s="265">
        <f t="shared" si="29"/>
        <v>0</v>
      </c>
      <c r="AG108" s="266"/>
      <c r="AH108" s="267"/>
      <c r="AM108" s="62" t="b">
        <f t="shared" si="30"/>
        <v>0</v>
      </c>
    </row>
    <row r="109" spans="4:51">
      <c r="D109" s="268"/>
      <c r="E109" s="269"/>
      <c r="F109" s="269"/>
      <c r="G109" s="269"/>
      <c r="H109" s="269"/>
      <c r="I109" s="269"/>
      <c r="J109" s="269"/>
      <c r="K109" s="269"/>
      <c r="L109" s="269"/>
      <c r="M109" s="269"/>
      <c r="N109" s="270"/>
      <c r="O109" s="256" t="str">
        <f>IFERROR(VLOOKUP(D109,cultivo_ganado_UTA!$A$2:$G$709,7,FALSE),"")</f>
        <v/>
      </c>
      <c r="P109" s="257"/>
      <c r="Q109" s="258"/>
      <c r="R109" s="225"/>
      <c r="S109" s="259"/>
      <c r="T109" s="157"/>
      <c r="U109" s="158"/>
      <c r="V109" s="159"/>
      <c r="W109" s="157"/>
      <c r="X109" s="158"/>
      <c r="Y109" s="271"/>
      <c r="Z109" s="265">
        <f>+IF($AM109,VLOOKUP($D109,cultivo_ganado_UTA!$A$2:$G$709,5,FALSE),0)</f>
        <v>0</v>
      </c>
      <c r="AA109" s="266"/>
      <c r="AB109" s="273"/>
      <c r="AC109" s="265">
        <f t="shared" si="31"/>
        <v>0</v>
      </c>
      <c r="AD109" s="266"/>
      <c r="AE109" s="267"/>
      <c r="AF109" s="265">
        <f t="shared" si="29"/>
        <v>0</v>
      </c>
      <c r="AG109" s="266"/>
      <c r="AH109" s="267"/>
      <c r="AM109" s="62" t="b">
        <f t="shared" si="30"/>
        <v>0</v>
      </c>
    </row>
    <row r="110" spans="4:51">
      <c r="D110" s="268"/>
      <c r="E110" s="269"/>
      <c r="F110" s="269"/>
      <c r="G110" s="269"/>
      <c r="H110" s="269"/>
      <c r="I110" s="269"/>
      <c r="J110" s="269"/>
      <c r="K110" s="269"/>
      <c r="L110" s="269"/>
      <c r="M110" s="269"/>
      <c r="N110" s="270"/>
      <c r="O110" s="256" t="str">
        <f>IFERROR(VLOOKUP(D110,cultivo_ganado_UTA!$A$2:$G$709,7,FALSE),"")</f>
        <v/>
      </c>
      <c r="P110" s="257"/>
      <c r="Q110" s="258"/>
      <c r="R110" s="225"/>
      <c r="S110" s="259"/>
      <c r="T110" s="157"/>
      <c r="U110" s="158"/>
      <c r="V110" s="159"/>
      <c r="W110" s="157"/>
      <c r="X110" s="158"/>
      <c r="Y110" s="271"/>
      <c r="Z110" s="265">
        <f>+IF($AM110,VLOOKUP($D110,cultivo_ganado_UTA!$A$2:$G$709,5,FALSE),0)</f>
        <v>0</v>
      </c>
      <c r="AA110" s="266"/>
      <c r="AB110" s="273"/>
      <c r="AC110" s="265">
        <f t="shared" si="31"/>
        <v>0</v>
      </c>
      <c r="AD110" s="266"/>
      <c r="AE110" s="267"/>
      <c r="AF110" s="265">
        <f t="shared" si="29"/>
        <v>0</v>
      </c>
      <c r="AG110" s="266"/>
      <c r="AH110" s="267"/>
      <c r="AM110" s="62" t="b">
        <f t="shared" si="30"/>
        <v>0</v>
      </c>
    </row>
    <row r="111" spans="4:51">
      <c r="D111" s="268"/>
      <c r="E111" s="269"/>
      <c r="F111" s="269"/>
      <c r="G111" s="269"/>
      <c r="H111" s="269"/>
      <c r="I111" s="269"/>
      <c r="J111" s="269"/>
      <c r="K111" s="269"/>
      <c r="L111" s="269"/>
      <c r="M111" s="269"/>
      <c r="N111" s="270"/>
      <c r="O111" s="256" t="str">
        <f>IFERROR(VLOOKUP(D111,cultivo_ganado_UTA!$A$2:$G$709,7,FALSE),"")</f>
        <v/>
      </c>
      <c r="P111" s="257"/>
      <c r="Q111" s="258"/>
      <c r="R111" s="225"/>
      <c r="S111" s="259"/>
      <c r="T111" s="157"/>
      <c r="U111" s="158"/>
      <c r="V111" s="159"/>
      <c r="W111" s="157"/>
      <c r="X111" s="158"/>
      <c r="Y111" s="271"/>
      <c r="Z111" s="265">
        <f>+IF($AM111,VLOOKUP($D111,cultivo_ganado_UTA!$A$2:$G$709,5,FALSE),0)</f>
        <v>0</v>
      </c>
      <c r="AA111" s="266"/>
      <c r="AB111" s="273"/>
      <c r="AC111" s="265">
        <f t="shared" si="31"/>
        <v>0</v>
      </c>
      <c r="AD111" s="266"/>
      <c r="AE111" s="267"/>
      <c r="AF111" s="265">
        <f t="shared" si="29"/>
        <v>0</v>
      </c>
      <c r="AG111" s="266"/>
      <c r="AH111" s="267"/>
      <c r="AM111" s="62" t="b">
        <f t="shared" si="30"/>
        <v>0</v>
      </c>
    </row>
    <row r="112" spans="4:51">
      <c r="D112" s="268"/>
      <c r="E112" s="269"/>
      <c r="F112" s="269"/>
      <c r="G112" s="269"/>
      <c r="H112" s="269"/>
      <c r="I112" s="269"/>
      <c r="J112" s="269"/>
      <c r="K112" s="269"/>
      <c r="L112" s="269"/>
      <c r="M112" s="269"/>
      <c r="N112" s="270"/>
      <c r="O112" s="256" t="str">
        <f>IFERROR(VLOOKUP(D112,cultivo_ganado_UTA!$A$2:$G$709,7,FALSE),"")</f>
        <v/>
      </c>
      <c r="P112" s="257"/>
      <c r="Q112" s="258"/>
      <c r="R112" s="225"/>
      <c r="S112" s="259"/>
      <c r="T112" s="157"/>
      <c r="U112" s="158"/>
      <c r="V112" s="159"/>
      <c r="W112" s="157"/>
      <c r="X112" s="158"/>
      <c r="Y112" s="271"/>
      <c r="Z112" s="265">
        <f>+IF($AM112,VLOOKUP($D112,cultivo_ganado_UTA!$A$2:$G$709,5,FALSE),0)</f>
        <v>0</v>
      </c>
      <c r="AA112" s="266"/>
      <c r="AB112" s="273"/>
      <c r="AC112" s="265">
        <f t="shared" si="31"/>
        <v>0</v>
      </c>
      <c r="AD112" s="266"/>
      <c r="AE112" s="267"/>
      <c r="AF112" s="265">
        <f t="shared" si="29"/>
        <v>0</v>
      </c>
      <c r="AG112" s="266"/>
      <c r="AH112" s="267"/>
      <c r="AM112" s="62" t="b">
        <f t="shared" si="30"/>
        <v>0</v>
      </c>
    </row>
    <row r="113" spans="4:39">
      <c r="D113" s="268"/>
      <c r="E113" s="269"/>
      <c r="F113" s="269"/>
      <c r="G113" s="269"/>
      <c r="H113" s="269"/>
      <c r="I113" s="269"/>
      <c r="J113" s="269"/>
      <c r="K113" s="269"/>
      <c r="L113" s="269"/>
      <c r="M113" s="269"/>
      <c r="N113" s="270"/>
      <c r="O113" s="256" t="str">
        <f>IFERROR(VLOOKUP(D113,cultivo_ganado_UTA!$A$2:$G$709,7,FALSE),"")</f>
        <v/>
      </c>
      <c r="P113" s="257"/>
      <c r="Q113" s="258"/>
      <c r="R113" s="225"/>
      <c r="S113" s="259"/>
      <c r="T113" s="157"/>
      <c r="U113" s="158"/>
      <c r="V113" s="159"/>
      <c r="W113" s="157"/>
      <c r="X113" s="158"/>
      <c r="Y113" s="271"/>
      <c r="Z113" s="265">
        <f>+IF($AM113,VLOOKUP($D113,cultivo_ganado_UTA!$A$2:$G$709,5,FALSE),0)</f>
        <v>0</v>
      </c>
      <c r="AA113" s="266"/>
      <c r="AB113" s="273"/>
      <c r="AC113" s="265">
        <f t="shared" si="31"/>
        <v>0</v>
      </c>
      <c r="AD113" s="266"/>
      <c r="AE113" s="267"/>
      <c r="AF113" s="265">
        <f t="shared" si="29"/>
        <v>0</v>
      </c>
      <c r="AG113" s="266"/>
      <c r="AH113" s="267"/>
      <c r="AM113" s="62" t="b">
        <f t="shared" si="30"/>
        <v>0</v>
      </c>
    </row>
    <row r="114" spans="4:39">
      <c r="D114" s="268"/>
      <c r="E114" s="269"/>
      <c r="F114" s="269"/>
      <c r="G114" s="269"/>
      <c r="H114" s="269"/>
      <c r="I114" s="269"/>
      <c r="J114" s="269"/>
      <c r="K114" s="269"/>
      <c r="L114" s="269"/>
      <c r="M114" s="269"/>
      <c r="N114" s="270"/>
      <c r="O114" s="256" t="str">
        <f>IFERROR(VLOOKUP(D114,cultivo_ganado_UTA!$A$2:$G$709,7,FALSE),"")</f>
        <v/>
      </c>
      <c r="P114" s="257"/>
      <c r="Q114" s="258"/>
      <c r="R114" s="225"/>
      <c r="S114" s="259"/>
      <c r="T114" s="157"/>
      <c r="U114" s="158"/>
      <c r="V114" s="159"/>
      <c r="W114" s="157"/>
      <c r="X114" s="158"/>
      <c r="Y114" s="271"/>
      <c r="Z114" s="265">
        <f>+IF($AM114,VLOOKUP($D114,cultivo_ganado_UTA!$A$2:$G$709,5,FALSE),0)</f>
        <v>0</v>
      </c>
      <c r="AA114" s="266"/>
      <c r="AB114" s="273"/>
      <c r="AC114" s="265">
        <f t="shared" si="31"/>
        <v>0</v>
      </c>
      <c r="AD114" s="266"/>
      <c r="AE114" s="267"/>
      <c r="AF114" s="265">
        <f t="shared" si="29"/>
        <v>0</v>
      </c>
      <c r="AG114" s="266"/>
      <c r="AH114" s="267"/>
      <c r="AM114" s="62" t="b">
        <f t="shared" si="30"/>
        <v>0</v>
      </c>
    </row>
    <row r="115" spans="4:39">
      <c r="D115" s="268"/>
      <c r="E115" s="269"/>
      <c r="F115" s="269"/>
      <c r="G115" s="269"/>
      <c r="H115" s="269"/>
      <c r="I115" s="269"/>
      <c r="J115" s="269"/>
      <c r="K115" s="269"/>
      <c r="L115" s="269"/>
      <c r="M115" s="269"/>
      <c r="N115" s="270"/>
      <c r="O115" s="256" t="str">
        <f>IFERROR(VLOOKUP(D115,cultivo_ganado_UTA!$A$2:$G$709,7,FALSE),"")</f>
        <v/>
      </c>
      <c r="P115" s="257"/>
      <c r="Q115" s="258"/>
      <c r="R115" s="225"/>
      <c r="S115" s="259"/>
      <c r="T115" s="157"/>
      <c r="U115" s="158"/>
      <c r="V115" s="159"/>
      <c r="W115" s="157"/>
      <c r="X115" s="158"/>
      <c r="Y115" s="271"/>
      <c r="Z115" s="265">
        <f>+IF($AM115,VLOOKUP($D115,cultivo_ganado_UTA!$A$2:$G$709,5,FALSE),0)</f>
        <v>0</v>
      </c>
      <c r="AA115" s="266"/>
      <c r="AB115" s="273"/>
      <c r="AC115" s="265">
        <f t="shared" si="31"/>
        <v>0</v>
      </c>
      <c r="AD115" s="266"/>
      <c r="AE115" s="267"/>
      <c r="AF115" s="265">
        <f t="shared" si="29"/>
        <v>0</v>
      </c>
      <c r="AG115" s="266"/>
      <c r="AH115" s="267"/>
      <c r="AM115" s="62" t="b">
        <f t="shared" si="30"/>
        <v>0</v>
      </c>
    </row>
    <row r="116" spans="4:39">
      <c r="D116" s="268"/>
      <c r="E116" s="269"/>
      <c r="F116" s="269"/>
      <c r="G116" s="269"/>
      <c r="H116" s="269"/>
      <c r="I116" s="269"/>
      <c r="J116" s="269"/>
      <c r="K116" s="269"/>
      <c r="L116" s="269"/>
      <c r="M116" s="269"/>
      <c r="N116" s="270"/>
      <c r="O116" s="256" t="str">
        <f>IFERROR(VLOOKUP(D116,cultivo_ganado_UTA!$A$2:$G$709,7,FALSE),"")</f>
        <v/>
      </c>
      <c r="P116" s="257"/>
      <c r="Q116" s="258"/>
      <c r="R116" s="225"/>
      <c r="S116" s="259"/>
      <c r="T116" s="157"/>
      <c r="U116" s="158"/>
      <c r="V116" s="159"/>
      <c r="W116" s="157"/>
      <c r="X116" s="158"/>
      <c r="Y116" s="271"/>
      <c r="Z116" s="265">
        <f>+IF($AM116,VLOOKUP($D116,cultivo_ganado_UTA!$A$2:$G$709,5,FALSE),0)</f>
        <v>0</v>
      </c>
      <c r="AA116" s="266"/>
      <c r="AB116" s="273"/>
      <c r="AC116" s="265">
        <f t="shared" si="31"/>
        <v>0</v>
      </c>
      <c r="AD116" s="266"/>
      <c r="AE116" s="267"/>
      <c r="AF116" s="265">
        <f t="shared" si="29"/>
        <v>0</v>
      </c>
      <c r="AG116" s="266"/>
      <c r="AH116" s="267"/>
      <c r="AM116" s="62" t="b">
        <f t="shared" si="30"/>
        <v>0</v>
      </c>
    </row>
    <row r="117" spans="4:39">
      <c r="D117" s="268"/>
      <c r="E117" s="269"/>
      <c r="F117" s="269"/>
      <c r="G117" s="269"/>
      <c r="H117" s="269"/>
      <c r="I117" s="269"/>
      <c r="J117" s="269"/>
      <c r="K117" s="269"/>
      <c r="L117" s="269"/>
      <c r="M117" s="269"/>
      <c r="N117" s="270"/>
      <c r="O117" s="256" t="str">
        <f>IFERROR(VLOOKUP(D117,cultivo_ganado_UTA!$A$2:$G$709,7,FALSE),"")</f>
        <v/>
      </c>
      <c r="P117" s="257"/>
      <c r="Q117" s="258"/>
      <c r="R117" s="225"/>
      <c r="S117" s="259"/>
      <c r="T117" s="157"/>
      <c r="U117" s="158"/>
      <c r="V117" s="159"/>
      <c r="W117" s="157"/>
      <c r="X117" s="158"/>
      <c r="Y117" s="271"/>
      <c r="Z117" s="272"/>
      <c r="AA117" s="158"/>
      <c r="AB117" s="271"/>
      <c r="AC117" s="265">
        <f t="shared" si="31"/>
        <v>0</v>
      </c>
      <c r="AD117" s="266"/>
      <c r="AE117" s="267"/>
      <c r="AF117" s="265">
        <f t="shared" si="29"/>
        <v>0</v>
      </c>
      <c r="AG117" s="266"/>
      <c r="AH117" s="267"/>
      <c r="AM117" s="62" t="b">
        <f>+AND(D117&lt;&gt;"",O117&lt;&gt;"",Z117&gt;0,OR(Q117&gt;0,T117&gt;0,W117&gt;0))</f>
        <v>0</v>
      </c>
    </row>
    <row r="118" spans="4:39" ht="13.5" customHeight="1">
      <c r="D118" s="253"/>
      <c r="E118" s="254"/>
      <c r="F118" s="254"/>
      <c r="G118" s="254"/>
      <c r="H118" s="254"/>
      <c r="I118" s="254"/>
      <c r="J118" s="254"/>
      <c r="K118" s="254"/>
      <c r="L118" s="254"/>
      <c r="M118" s="254"/>
      <c r="N118" s="255"/>
      <c r="O118" s="256" t="str">
        <f>IFERROR(VLOOKUP(D118,cultivo_ganado_UTA!$A$2:$G$709,7,FALSE),"")</f>
        <v/>
      </c>
      <c r="P118" s="257"/>
      <c r="Q118" s="258"/>
      <c r="R118" s="225"/>
      <c r="S118" s="259"/>
      <c r="T118" s="260"/>
      <c r="U118" s="261"/>
      <c r="V118" s="262"/>
      <c r="W118" s="260"/>
      <c r="X118" s="261"/>
      <c r="Y118" s="263"/>
      <c r="Z118" s="264"/>
      <c r="AA118" s="261"/>
      <c r="AB118" s="263"/>
      <c r="AC118" s="265">
        <f t="shared" si="31"/>
        <v>0</v>
      </c>
      <c r="AD118" s="266"/>
      <c r="AE118" s="267"/>
      <c r="AF118" s="265">
        <f t="shared" si="29"/>
        <v>0</v>
      </c>
      <c r="AG118" s="266"/>
      <c r="AH118" s="267"/>
      <c r="AM118" s="62" t="b">
        <f>+AND(D118&lt;&gt;"",O118&lt;&gt;"",Z118&gt;0,OR(Q118&gt;0,T118&gt;0,W118&gt;0))</f>
        <v>0</v>
      </c>
    </row>
    <row r="119" spans="4:39">
      <c r="D119" s="250" t="s">
        <v>76</v>
      </c>
      <c r="E119" s="251"/>
      <c r="F119" s="251"/>
      <c r="G119" s="251"/>
      <c r="H119" s="251"/>
      <c r="I119" s="251"/>
      <c r="J119" s="251"/>
      <c r="K119" s="251"/>
      <c r="L119" s="251"/>
      <c r="M119" s="251"/>
      <c r="N119" s="251"/>
      <c r="O119" s="251"/>
      <c r="P119" s="252"/>
      <c r="Q119" s="217">
        <f>+SUMIF($O$105:$O$118,"Ha",Q105:Q118)</f>
        <v>0</v>
      </c>
      <c r="R119" s="218"/>
      <c r="S119" s="219"/>
      <c r="T119" s="217">
        <f>+SUMIF($O$105:$O$118,"Ha",T105:T118)</f>
        <v>0</v>
      </c>
      <c r="U119" s="218"/>
      <c r="V119" s="219"/>
      <c r="W119" s="217">
        <f>+SUMIF($O$105:$O$118,"Ha",W105:W118)</f>
        <v>0</v>
      </c>
      <c r="X119" s="218"/>
      <c r="Y119" s="219"/>
      <c r="Z119" s="220"/>
      <c r="AA119" s="221"/>
      <c r="AB119" s="222"/>
      <c r="AC119" s="217">
        <f>SUM(AC105:AC118)</f>
        <v>0</v>
      </c>
      <c r="AD119" s="218"/>
      <c r="AE119" s="219"/>
      <c r="AF119" s="217">
        <f>SUM(AF105:AF118)</f>
        <v>0</v>
      </c>
      <c r="AG119" s="218"/>
      <c r="AH119" s="219"/>
    </row>
    <row r="120" spans="4:39">
      <c r="D120" s="92"/>
      <c r="E120" s="92"/>
      <c r="F120" s="92"/>
      <c r="G120" s="92"/>
      <c r="H120" s="92"/>
      <c r="I120" s="92"/>
      <c r="J120" s="92"/>
      <c r="K120" s="92"/>
      <c r="L120" s="92"/>
      <c r="M120" s="92"/>
      <c r="N120" s="92"/>
      <c r="O120" s="92"/>
      <c r="P120" s="92"/>
      <c r="Q120" s="120"/>
      <c r="R120" s="120"/>
      <c r="S120" s="120"/>
      <c r="T120" s="120"/>
      <c r="U120" s="120"/>
      <c r="V120" s="120"/>
      <c r="W120" s="120"/>
      <c r="X120" s="120"/>
      <c r="Y120" s="120"/>
      <c r="AC120" s="120"/>
      <c r="AD120" s="120"/>
      <c r="AE120" s="120"/>
      <c r="AF120" s="120"/>
      <c r="AG120" s="120"/>
      <c r="AH120" s="120"/>
    </row>
    <row r="121" spans="4:39" ht="15" customHeight="1"/>
    <row r="122" spans="4:39" ht="12">
      <c r="D122" s="388" t="s">
        <v>77</v>
      </c>
    </row>
    <row r="123" spans="4:39" ht="12">
      <c r="D123" s="388" t="s">
        <v>78</v>
      </c>
    </row>
    <row r="124" spans="4:39" ht="13.5" customHeight="1">
      <c r="D124" s="237" t="s">
        <v>69</v>
      </c>
      <c r="E124" s="238"/>
      <c r="F124" s="238"/>
      <c r="G124" s="238"/>
      <c r="H124" s="238"/>
      <c r="I124" s="238"/>
      <c r="J124" s="238"/>
      <c r="K124" s="239"/>
      <c r="L124" s="243" t="s">
        <v>72</v>
      </c>
      <c r="M124" s="244"/>
      <c r="N124" s="245" t="s">
        <v>79</v>
      </c>
      <c r="O124" s="246"/>
      <c r="P124" s="246"/>
      <c r="Q124" s="246"/>
      <c r="R124" s="246"/>
      <c r="S124" s="247"/>
      <c r="T124" s="94"/>
      <c r="U124" s="94"/>
      <c r="V124" s="94"/>
      <c r="W124" s="94"/>
      <c r="X124" s="245" t="s">
        <v>80</v>
      </c>
      <c r="Y124" s="367"/>
      <c r="Z124" s="367"/>
      <c r="AA124" s="367"/>
      <c r="AB124" s="367"/>
      <c r="AC124" s="367"/>
      <c r="AD124" s="276" t="s">
        <v>81</v>
      </c>
      <c r="AE124" s="367"/>
      <c r="AF124" s="276" t="s">
        <v>81</v>
      </c>
      <c r="AG124" s="363"/>
    </row>
    <row r="125" spans="4:39" ht="13.5" customHeight="1">
      <c r="D125" s="240"/>
      <c r="E125" s="241"/>
      <c r="F125" s="241"/>
      <c r="G125" s="241"/>
      <c r="H125" s="241"/>
      <c r="I125" s="241"/>
      <c r="J125" s="241"/>
      <c r="K125" s="242"/>
      <c r="L125" s="248" t="s">
        <v>70</v>
      </c>
      <c r="M125" s="224"/>
      <c r="N125" s="228" t="s">
        <v>82</v>
      </c>
      <c r="O125" s="229"/>
      <c r="P125" s="223" t="s">
        <v>73</v>
      </c>
      <c r="Q125" s="249"/>
      <c r="R125" s="223" t="s">
        <v>74</v>
      </c>
      <c r="S125" s="224"/>
      <c r="T125" s="225" t="s">
        <v>83</v>
      </c>
      <c r="U125" s="226"/>
      <c r="V125" s="227" t="s">
        <v>84</v>
      </c>
      <c r="W125" s="225"/>
      <c r="X125" s="228" t="s">
        <v>82</v>
      </c>
      <c r="Y125" s="229"/>
      <c r="Z125" s="230" t="s">
        <v>73</v>
      </c>
      <c r="AA125" s="229"/>
      <c r="AB125" s="230" t="s">
        <v>74</v>
      </c>
      <c r="AC125" s="371"/>
      <c r="AD125" s="230" t="s">
        <v>73</v>
      </c>
      <c r="AE125" s="371"/>
      <c r="AF125" s="230" t="s">
        <v>74</v>
      </c>
      <c r="AG125" s="364"/>
    </row>
    <row r="126" spans="4:39" ht="14.45">
      <c r="D126" s="231">
        <f t="shared" ref="D126:D139" si="32">+D105</f>
        <v>0</v>
      </c>
      <c r="E126" s="232"/>
      <c r="F126" s="232"/>
      <c r="G126" s="232"/>
      <c r="H126" s="232"/>
      <c r="I126" s="232"/>
      <c r="J126" s="232"/>
      <c r="K126" s="232"/>
      <c r="L126" s="233" t="str">
        <f t="shared" ref="L126:L139" si="33">+O105</f>
        <v/>
      </c>
      <c r="M126" s="234"/>
      <c r="N126" s="392">
        <f t="shared" ref="N126:N139" si="34">+Q105</f>
        <v>0</v>
      </c>
      <c r="O126" s="393"/>
      <c r="P126" s="394">
        <f t="shared" ref="P126:P139" si="35">+T105</f>
        <v>0</v>
      </c>
      <c r="Q126" s="395"/>
      <c r="R126" s="396">
        <f t="shared" ref="R126" si="36">+W105</f>
        <v>0</v>
      </c>
      <c r="S126" s="397"/>
      <c r="T126" s="398">
        <f>+IF($AM105,VLOOKUP($D126,cultivo_ganado_UTA!$A$2:$F$709,6,FALSE),0)</f>
        <v>0</v>
      </c>
      <c r="U126" s="399"/>
      <c r="V126" s="400">
        <f>+T126*240</f>
        <v>0</v>
      </c>
      <c r="W126" s="401"/>
      <c r="X126" s="392">
        <f t="shared" ref="X126:X139" si="37">+$AM105*$T126*N126</f>
        <v>0</v>
      </c>
      <c r="Y126" s="393"/>
      <c r="Z126" s="235">
        <f t="shared" ref="Z126:Z139" si="38">+$AM105*$T126*P126</f>
        <v>0</v>
      </c>
      <c r="AA126" s="236"/>
      <c r="AB126" s="365">
        <f t="shared" ref="AB126:AB139" si="39">+$AM105*$T126*R126</f>
        <v>0</v>
      </c>
      <c r="AC126" s="366"/>
      <c r="AD126" s="365">
        <f>+Z126*240</f>
        <v>0</v>
      </c>
      <c r="AE126" s="366"/>
      <c r="AF126" s="402">
        <f>+AB126*240</f>
        <v>0</v>
      </c>
      <c r="AG126" s="403"/>
    </row>
    <row r="127" spans="4:39" ht="14.45">
      <c r="D127" s="165">
        <f t="shared" si="32"/>
        <v>0</v>
      </c>
      <c r="E127" s="166"/>
      <c r="F127" s="166"/>
      <c r="G127" s="166"/>
      <c r="H127" s="166"/>
      <c r="I127" s="166"/>
      <c r="J127" s="166"/>
      <c r="K127" s="166"/>
      <c r="L127" s="167" t="str">
        <f t="shared" si="33"/>
        <v/>
      </c>
      <c r="M127" s="168"/>
      <c r="N127" s="404">
        <f t="shared" si="34"/>
        <v>0</v>
      </c>
      <c r="O127" s="405"/>
      <c r="P127" s="396">
        <f t="shared" si="35"/>
        <v>0</v>
      </c>
      <c r="Q127" s="397"/>
      <c r="R127" s="396">
        <f t="shared" ref="R127:R139" si="40">+W106</f>
        <v>0</v>
      </c>
      <c r="S127" s="397"/>
      <c r="T127" s="398">
        <f>+IF($AM106,VLOOKUP($D127,cultivo_ganado_UTA!$A$2:$F$709,6,FALSE),0)</f>
        <v>0</v>
      </c>
      <c r="U127" s="399"/>
      <c r="V127" s="406">
        <f t="shared" ref="V127:V137" si="41">+T127*240</f>
        <v>0</v>
      </c>
      <c r="W127" s="407"/>
      <c r="X127" s="404">
        <f t="shared" si="37"/>
        <v>0</v>
      </c>
      <c r="Y127" s="405"/>
      <c r="Z127" s="211">
        <f t="shared" si="38"/>
        <v>0</v>
      </c>
      <c r="AA127" s="212"/>
      <c r="AB127" s="365">
        <f t="shared" si="39"/>
        <v>0</v>
      </c>
      <c r="AC127" s="366"/>
      <c r="AD127" s="365">
        <f t="shared" ref="AD127:AD139" si="42">+Z127*240</f>
        <v>0</v>
      </c>
      <c r="AE127" s="366"/>
      <c r="AF127" s="402">
        <f t="shared" ref="AF127:AF139" si="43">+AB127*240</f>
        <v>0</v>
      </c>
      <c r="AG127" s="403"/>
    </row>
    <row r="128" spans="4:39" ht="14.45">
      <c r="D128" s="165">
        <f t="shared" si="32"/>
        <v>0</v>
      </c>
      <c r="E128" s="166"/>
      <c r="F128" s="166"/>
      <c r="G128" s="166"/>
      <c r="H128" s="166"/>
      <c r="I128" s="166"/>
      <c r="J128" s="166"/>
      <c r="K128" s="166"/>
      <c r="L128" s="167" t="str">
        <f t="shared" si="33"/>
        <v/>
      </c>
      <c r="M128" s="168"/>
      <c r="N128" s="404">
        <f t="shared" si="34"/>
        <v>0</v>
      </c>
      <c r="O128" s="405"/>
      <c r="P128" s="396">
        <f t="shared" si="35"/>
        <v>0</v>
      </c>
      <c r="Q128" s="397"/>
      <c r="R128" s="396">
        <f t="shared" si="40"/>
        <v>0</v>
      </c>
      <c r="S128" s="397"/>
      <c r="T128" s="398">
        <f>+IF($AM107,VLOOKUP($D128,cultivo_ganado_UTA!$A$2:$F$709,6,FALSE),0)</f>
        <v>0</v>
      </c>
      <c r="U128" s="399"/>
      <c r="V128" s="406">
        <f t="shared" si="41"/>
        <v>0</v>
      </c>
      <c r="W128" s="407"/>
      <c r="X128" s="404">
        <f t="shared" si="37"/>
        <v>0</v>
      </c>
      <c r="Y128" s="405"/>
      <c r="Z128" s="211">
        <f t="shared" si="38"/>
        <v>0</v>
      </c>
      <c r="AA128" s="212"/>
      <c r="AB128" s="365">
        <f t="shared" si="39"/>
        <v>0</v>
      </c>
      <c r="AC128" s="366"/>
      <c r="AD128" s="365">
        <f t="shared" si="42"/>
        <v>0</v>
      </c>
      <c r="AE128" s="366"/>
      <c r="AF128" s="402">
        <f t="shared" si="43"/>
        <v>0</v>
      </c>
      <c r="AG128" s="403"/>
    </row>
    <row r="129" spans="4:48" ht="14.45">
      <c r="D129" s="165">
        <f t="shared" si="32"/>
        <v>0</v>
      </c>
      <c r="E129" s="166"/>
      <c r="F129" s="166"/>
      <c r="G129" s="166"/>
      <c r="H129" s="166"/>
      <c r="I129" s="166"/>
      <c r="J129" s="166"/>
      <c r="K129" s="166"/>
      <c r="L129" s="167" t="str">
        <f t="shared" si="33"/>
        <v/>
      </c>
      <c r="M129" s="168"/>
      <c r="N129" s="404">
        <f t="shared" si="34"/>
        <v>0</v>
      </c>
      <c r="O129" s="405"/>
      <c r="P129" s="396">
        <f t="shared" si="35"/>
        <v>0</v>
      </c>
      <c r="Q129" s="397"/>
      <c r="R129" s="396">
        <f t="shared" si="40"/>
        <v>0</v>
      </c>
      <c r="S129" s="397"/>
      <c r="T129" s="398">
        <f>+IF($AM108,VLOOKUP($D129,cultivo_ganado_UTA!$A$2:$F$709,6,FALSE),0)</f>
        <v>0</v>
      </c>
      <c r="U129" s="399"/>
      <c r="V129" s="406">
        <f t="shared" si="41"/>
        <v>0</v>
      </c>
      <c r="W129" s="407"/>
      <c r="X129" s="404">
        <f t="shared" si="37"/>
        <v>0</v>
      </c>
      <c r="Y129" s="405"/>
      <c r="Z129" s="211">
        <f t="shared" si="38"/>
        <v>0</v>
      </c>
      <c r="AA129" s="212"/>
      <c r="AB129" s="365">
        <f t="shared" si="39"/>
        <v>0</v>
      </c>
      <c r="AC129" s="366"/>
      <c r="AD129" s="365">
        <f t="shared" si="42"/>
        <v>0</v>
      </c>
      <c r="AE129" s="366"/>
      <c r="AF129" s="402">
        <f t="shared" si="43"/>
        <v>0</v>
      </c>
      <c r="AG129" s="403"/>
    </row>
    <row r="130" spans="4:48" ht="14.45">
      <c r="D130" s="165">
        <f t="shared" si="32"/>
        <v>0</v>
      </c>
      <c r="E130" s="166"/>
      <c r="F130" s="166"/>
      <c r="G130" s="166"/>
      <c r="H130" s="166"/>
      <c r="I130" s="166"/>
      <c r="J130" s="166"/>
      <c r="K130" s="166"/>
      <c r="L130" s="167" t="str">
        <f t="shared" si="33"/>
        <v/>
      </c>
      <c r="M130" s="168"/>
      <c r="N130" s="404">
        <f t="shared" si="34"/>
        <v>0</v>
      </c>
      <c r="O130" s="405"/>
      <c r="P130" s="396">
        <f t="shared" si="35"/>
        <v>0</v>
      </c>
      <c r="Q130" s="397"/>
      <c r="R130" s="396">
        <f t="shared" si="40"/>
        <v>0</v>
      </c>
      <c r="S130" s="397"/>
      <c r="T130" s="398">
        <f>+IF($AM109,VLOOKUP($D130,cultivo_ganado_UTA!$A$2:$F$709,6,FALSE),0)</f>
        <v>0</v>
      </c>
      <c r="U130" s="399"/>
      <c r="V130" s="406">
        <f t="shared" si="41"/>
        <v>0</v>
      </c>
      <c r="W130" s="407"/>
      <c r="X130" s="404">
        <f t="shared" si="37"/>
        <v>0</v>
      </c>
      <c r="Y130" s="405"/>
      <c r="Z130" s="211">
        <f t="shared" si="38"/>
        <v>0</v>
      </c>
      <c r="AA130" s="212"/>
      <c r="AB130" s="365">
        <f t="shared" si="39"/>
        <v>0</v>
      </c>
      <c r="AC130" s="366"/>
      <c r="AD130" s="365">
        <f t="shared" si="42"/>
        <v>0</v>
      </c>
      <c r="AE130" s="366"/>
      <c r="AF130" s="402">
        <f t="shared" si="43"/>
        <v>0</v>
      </c>
      <c r="AG130" s="403"/>
    </row>
    <row r="131" spans="4:48" ht="14.45">
      <c r="D131" s="165">
        <f t="shared" si="32"/>
        <v>0</v>
      </c>
      <c r="E131" s="166"/>
      <c r="F131" s="166"/>
      <c r="G131" s="166"/>
      <c r="H131" s="166"/>
      <c r="I131" s="166"/>
      <c r="J131" s="166"/>
      <c r="K131" s="166"/>
      <c r="L131" s="167" t="str">
        <f t="shared" si="33"/>
        <v/>
      </c>
      <c r="M131" s="168"/>
      <c r="N131" s="404">
        <f t="shared" si="34"/>
        <v>0</v>
      </c>
      <c r="O131" s="405"/>
      <c r="P131" s="396">
        <f t="shared" si="35"/>
        <v>0</v>
      </c>
      <c r="Q131" s="397"/>
      <c r="R131" s="396">
        <f t="shared" si="40"/>
        <v>0</v>
      </c>
      <c r="S131" s="397"/>
      <c r="T131" s="398">
        <f>+IF($AM110,VLOOKUP($D131,cultivo_ganado_UTA!$A$2:$F$709,6,FALSE),0)</f>
        <v>0</v>
      </c>
      <c r="U131" s="399"/>
      <c r="V131" s="406">
        <f t="shared" si="41"/>
        <v>0</v>
      </c>
      <c r="W131" s="407"/>
      <c r="X131" s="404">
        <f t="shared" si="37"/>
        <v>0</v>
      </c>
      <c r="Y131" s="405"/>
      <c r="Z131" s="211">
        <f t="shared" si="38"/>
        <v>0</v>
      </c>
      <c r="AA131" s="212"/>
      <c r="AB131" s="365">
        <f t="shared" si="39"/>
        <v>0</v>
      </c>
      <c r="AC131" s="366"/>
      <c r="AD131" s="365">
        <f t="shared" si="42"/>
        <v>0</v>
      </c>
      <c r="AE131" s="366"/>
      <c r="AF131" s="402">
        <f t="shared" si="43"/>
        <v>0</v>
      </c>
      <c r="AG131" s="403"/>
    </row>
    <row r="132" spans="4:48" ht="14.45">
      <c r="D132" s="165">
        <f t="shared" si="32"/>
        <v>0</v>
      </c>
      <c r="E132" s="166"/>
      <c r="F132" s="166"/>
      <c r="G132" s="166"/>
      <c r="H132" s="166"/>
      <c r="I132" s="166"/>
      <c r="J132" s="166"/>
      <c r="K132" s="166"/>
      <c r="L132" s="167" t="str">
        <f t="shared" si="33"/>
        <v/>
      </c>
      <c r="M132" s="168"/>
      <c r="N132" s="404">
        <f t="shared" si="34"/>
        <v>0</v>
      </c>
      <c r="O132" s="405"/>
      <c r="P132" s="396">
        <f t="shared" si="35"/>
        <v>0</v>
      </c>
      <c r="Q132" s="397"/>
      <c r="R132" s="396">
        <f t="shared" si="40"/>
        <v>0</v>
      </c>
      <c r="S132" s="397"/>
      <c r="T132" s="398">
        <f>+IF($AM111,VLOOKUP($D132,cultivo_ganado_UTA!$A$2:$F$709,6,FALSE),0)</f>
        <v>0</v>
      </c>
      <c r="U132" s="399"/>
      <c r="V132" s="406">
        <f t="shared" si="41"/>
        <v>0</v>
      </c>
      <c r="W132" s="407"/>
      <c r="X132" s="404">
        <f t="shared" si="37"/>
        <v>0</v>
      </c>
      <c r="Y132" s="405"/>
      <c r="Z132" s="211">
        <f t="shared" si="38"/>
        <v>0</v>
      </c>
      <c r="AA132" s="212"/>
      <c r="AB132" s="365">
        <f t="shared" si="39"/>
        <v>0</v>
      </c>
      <c r="AC132" s="366"/>
      <c r="AD132" s="365">
        <f t="shared" si="42"/>
        <v>0</v>
      </c>
      <c r="AE132" s="366"/>
      <c r="AF132" s="402">
        <f t="shared" si="43"/>
        <v>0</v>
      </c>
      <c r="AG132" s="403"/>
    </row>
    <row r="133" spans="4:48" ht="14.45">
      <c r="D133" s="165">
        <f t="shared" si="32"/>
        <v>0</v>
      </c>
      <c r="E133" s="166"/>
      <c r="F133" s="166"/>
      <c r="G133" s="166"/>
      <c r="H133" s="166"/>
      <c r="I133" s="166"/>
      <c r="J133" s="166"/>
      <c r="K133" s="166"/>
      <c r="L133" s="167" t="str">
        <f t="shared" si="33"/>
        <v/>
      </c>
      <c r="M133" s="168"/>
      <c r="N133" s="404">
        <f t="shared" si="34"/>
        <v>0</v>
      </c>
      <c r="O133" s="405"/>
      <c r="P133" s="396">
        <f t="shared" si="35"/>
        <v>0</v>
      </c>
      <c r="Q133" s="397"/>
      <c r="R133" s="396">
        <f t="shared" si="40"/>
        <v>0</v>
      </c>
      <c r="S133" s="397"/>
      <c r="T133" s="398">
        <f>+IF($AM112,VLOOKUP($D133,cultivo_ganado_UTA!$A$2:$F$709,6,FALSE),0)</f>
        <v>0</v>
      </c>
      <c r="U133" s="399"/>
      <c r="V133" s="406">
        <f t="shared" si="41"/>
        <v>0</v>
      </c>
      <c r="W133" s="407"/>
      <c r="X133" s="404">
        <f t="shared" si="37"/>
        <v>0</v>
      </c>
      <c r="Y133" s="405"/>
      <c r="Z133" s="211">
        <f t="shared" si="38"/>
        <v>0</v>
      </c>
      <c r="AA133" s="212"/>
      <c r="AB133" s="365">
        <f t="shared" si="39"/>
        <v>0</v>
      </c>
      <c r="AC133" s="366"/>
      <c r="AD133" s="365">
        <f t="shared" si="42"/>
        <v>0</v>
      </c>
      <c r="AE133" s="366"/>
      <c r="AF133" s="402">
        <f t="shared" si="43"/>
        <v>0</v>
      </c>
      <c r="AG133" s="403"/>
    </row>
    <row r="134" spans="4:48" ht="14.45">
      <c r="D134" s="165">
        <f t="shared" si="32"/>
        <v>0</v>
      </c>
      <c r="E134" s="166"/>
      <c r="F134" s="166"/>
      <c r="G134" s="166"/>
      <c r="H134" s="166"/>
      <c r="I134" s="166"/>
      <c r="J134" s="166"/>
      <c r="K134" s="166"/>
      <c r="L134" s="167" t="str">
        <f t="shared" si="33"/>
        <v/>
      </c>
      <c r="M134" s="168"/>
      <c r="N134" s="404">
        <f t="shared" si="34"/>
        <v>0</v>
      </c>
      <c r="O134" s="405"/>
      <c r="P134" s="396">
        <f t="shared" si="35"/>
        <v>0</v>
      </c>
      <c r="Q134" s="397"/>
      <c r="R134" s="396">
        <f t="shared" si="40"/>
        <v>0</v>
      </c>
      <c r="S134" s="397"/>
      <c r="T134" s="398">
        <f>+IF($AM113,VLOOKUP($D134,cultivo_ganado_UTA!$A$2:$F$709,6,FALSE),0)</f>
        <v>0</v>
      </c>
      <c r="U134" s="399"/>
      <c r="V134" s="406">
        <f t="shared" si="41"/>
        <v>0</v>
      </c>
      <c r="W134" s="407"/>
      <c r="X134" s="404">
        <f t="shared" si="37"/>
        <v>0</v>
      </c>
      <c r="Y134" s="405"/>
      <c r="Z134" s="211">
        <f t="shared" si="38"/>
        <v>0</v>
      </c>
      <c r="AA134" s="212"/>
      <c r="AB134" s="365">
        <f t="shared" si="39"/>
        <v>0</v>
      </c>
      <c r="AC134" s="366"/>
      <c r="AD134" s="365">
        <f t="shared" si="42"/>
        <v>0</v>
      </c>
      <c r="AE134" s="366"/>
      <c r="AF134" s="402">
        <f t="shared" si="43"/>
        <v>0</v>
      </c>
      <c r="AG134" s="403"/>
    </row>
    <row r="135" spans="4:48" ht="14.45">
      <c r="D135" s="165">
        <f t="shared" si="32"/>
        <v>0</v>
      </c>
      <c r="E135" s="166"/>
      <c r="F135" s="166"/>
      <c r="G135" s="166"/>
      <c r="H135" s="166"/>
      <c r="I135" s="166"/>
      <c r="J135" s="166"/>
      <c r="K135" s="166"/>
      <c r="L135" s="167" t="str">
        <f t="shared" si="33"/>
        <v/>
      </c>
      <c r="M135" s="168"/>
      <c r="N135" s="404">
        <f t="shared" si="34"/>
        <v>0</v>
      </c>
      <c r="O135" s="405"/>
      <c r="P135" s="396">
        <f t="shared" si="35"/>
        <v>0</v>
      </c>
      <c r="Q135" s="397"/>
      <c r="R135" s="396">
        <f t="shared" si="40"/>
        <v>0</v>
      </c>
      <c r="S135" s="397"/>
      <c r="T135" s="398">
        <f>+IF($AM114,VLOOKUP($D135,cultivo_ganado_UTA!$A$2:$F$709,6,FALSE),0)</f>
        <v>0</v>
      </c>
      <c r="U135" s="399"/>
      <c r="V135" s="406">
        <f t="shared" si="41"/>
        <v>0</v>
      </c>
      <c r="W135" s="407"/>
      <c r="X135" s="404">
        <f t="shared" si="37"/>
        <v>0</v>
      </c>
      <c r="Y135" s="405"/>
      <c r="Z135" s="211">
        <f t="shared" si="38"/>
        <v>0</v>
      </c>
      <c r="AA135" s="212"/>
      <c r="AB135" s="365">
        <f t="shared" si="39"/>
        <v>0</v>
      </c>
      <c r="AC135" s="366"/>
      <c r="AD135" s="365">
        <f t="shared" si="42"/>
        <v>0</v>
      </c>
      <c r="AE135" s="366"/>
      <c r="AF135" s="402">
        <f t="shared" si="43"/>
        <v>0</v>
      </c>
      <c r="AG135" s="403"/>
    </row>
    <row r="136" spans="4:48" ht="14.45">
      <c r="D136" s="165">
        <f t="shared" si="32"/>
        <v>0</v>
      </c>
      <c r="E136" s="166"/>
      <c r="F136" s="166"/>
      <c r="G136" s="166"/>
      <c r="H136" s="166"/>
      <c r="I136" s="166"/>
      <c r="J136" s="166"/>
      <c r="K136" s="166"/>
      <c r="L136" s="167" t="str">
        <f t="shared" si="33"/>
        <v/>
      </c>
      <c r="M136" s="168"/>
      <c r="N136" s="404">
        <f t="shared" si="34"/>
        <v>0</v>
      </c>
      <c r="O136" s="405"/>
      <c r="P136" s="396">
        <f t="shared" si="35"/>
        <v>0</v>
      </c>
      <c r="Q136" s="397"/>
      <c r="R136" s="396">
        <f t="shared" si="40"/>
        <v>0</v>
      </c>
      <c r="S136" s="397"/>
      <c r="T136" s="398">
        <f>+IF($AM115,VLOOKUP($D136,cultivo_ganado_UTA!$A$2:$F$709,6,FALSE),0)</f>
        <v>0</v>
      </c>
      <c r="U136" s="399"/>
      <c r="V136" s="406">
        <f t="shared" si="41"/>
        <v>0</v>
      </c>
      <c r="W136" s="407"/>
      <c r="X136" s="404">
        <f t="shared" si="37"/>
        <v>0</v>
      </c>
      <c r="Y136" s="405"/>
      <c r="Z136" s="211">
        <f t="shared" si="38"/>
        <v>0</v>
      </c>
      <c r="AA136" s="212"/>
      <c r="AB136" s="365">
        <f t="shared" si="39"/>
        <v>0</v>
      </c>
      <c r="AC136" s="366"/>
      <c r="AD136" s="365">
        <f t="shared" si="42"/>
        <v>0</v>
      </c>
      <c r="AE136" s="366"/>
      <c r="AF136" s="402">
        <f t="shared" si="43"/>
        <v>0</v>
      </c>
      <c r="AG136" s="403"/>
    </row>
    <row r="137" spans="4:48" ht="14.45">
      <c r="D137" s="165">
        <f t="shared" si="32"/>
        <v>0</v>
      </c>
      <c r="E137" s="166"/>
      <c r="F137" s="166"/>
      <c r="G137" s="166"/>
      <c r="H137" s="166"/>
      <c r="I137" s="166"/>
      <c r="J137" s="166"/>
      <c r="K137" s="166"/>
      <c r="L137" s="167" t="str">
        <f t="shared" si="33"/>
        <v/>
      </c>
      <c r="M137" s="168"/>
      <c r="N137" s="404">
        <f t="shared" si="34"/>
        <v>0</v>
      </c>
      <c r="O137" s="405"/>
      <c r="P137" s="396">
        <f t="shared" si="35"/>
        <v>0</v>
      </c>
      <c r="Q137" s="397"/>
      <c r="R137" s="396">
        <f t="shared" si="40"/>
        <v>0</v>
      </c>
      <c r="S137" s="397"/>
      <c r="T137" s="398">
        <f>+IF($AM116,VLOOKUP($D137,cultivo_ganado_UTA!$A$2:$F$709,6,FALSE),0)</f>
        <v>0</v>
      </c>
      <c r="U137" s="399"/>
      <c r="V137" s="406">
        <f t="shared" si="41"/>
        <v>0</v>
      </c>
      <c r="W137" s="407"/>
      <c r="X137" s="404">
        <f t="shared" si="37"/>
        <v>0</v>
      </c>
      <c r="Y137" s="405"/>
      <c r="Z137" s="211">
        <f t="shared" si="38"/>
        <v>0</v>
      </c>
      <c r="AA137" s="212"/>
      <c r="AB137" s="365">
        <f t="shared" si="39"/>
        <v>0</v>
      </c>
      <c r="AC137" s="366"/>
      <c r="AD137" s="365">
        <f t="shared" si="42"/>
        <v>0</v>
      </c>
      <c r="AE137" s="366"/>
      <c r="AF137" s="402">
        <f t="shared" si="43"/>
        <v>0</v>
      </c>
      <c r="AG137" s="403"/>
    </row>
    <row r="138" spans="4:48" ht="14.25" customHeight="1">
      <c r="D138" s="165">
        <f t="shared" si="32"/>
        <v>0</v>
      </c>
      <c r="E138" s="166"/>
      <c r="F138" s="166"/>
      <c r="G138" s="166"/>
      <c r="H138" s="166"/>
      <c r="I138" s="166"/>
      <c r="J138" s="166"/>
      <c r="K138" s="166"/>
      <c r="L138" s="167" t="str">
        <f t="shared" si="33"/>
        <v/>
      </c>
      <c r="M138" s="168"/>
      <c r="N138" s="404">
        <f t="shared" si="34"/>
        <v>0</v>
      </c>
      <c r="O138" s="405"/>
      <c r="P138" s="396">
        <f t="shared" si="35"/>
        <v>0</v>
      </c>
      <c r="Q138" s="397"/>
      <c r="R138" s="396">
        <f t="shared" si="40"/>
        <v>0</v>
      </c>
      <c r="S138" s="397"/>
      <c r="T138" s="398">
        <f>+IF($AM117,VLOOKUP($D138,cultivo_ganado_UTA!$A$2:$F$709,6,FALSE),0)</f>
        <v>0</v>
      </c>
      <c r="U138" s="399"/>
      <c r="V138" s="406">
        <f>+T138*240</f>
        <v>0</v>
      </c>
      <c r="W138" s="407"/>
      <c r="X138" s="404">
        <f t="shared" si="37"/>
        <v>0</v>
      </c>
      <c r="Y138" s="405"/>
      <c r="Z138" s="211">
        <f t="shared" si="38"/>
        <v>0</v>
      </c>
      <c r="AA138" s="212"/>
      <c r="AB138" s="365">
        <f t="shared" si="39"/>
        <v>0</v>
      </c>
      <c r="AC138" s="366"/>
      <c r="AD138" s="365">
        <f t="shared" si="42"/>
        <v>0</v>
      </c>
      <c r="AE138" s="366"/>
      <c r="AF138" s="402">
        <f t="shared" si="43"/>
        <v>0</v>
      </c>
      <c r="AG138" s="403"/>
    </row>
    <row r="139" spans="4:48" ht="14.25" customHeight="1">
      <c r="D139" s="213">
        <f t="shared" si="32"/>
        <v>0</v>
      </c>
      <c r="E139" s="214"/>
      <c r="F139" s="214"/>
      <c r="G139" s="214"/>
      <c r="H139" s="214"/>
      <c r="I139" s="214"/>
      <c r="J139" s="214"/>
      <c r="K139" s="214"/>
      <c r="L139" s="215" t="str">
        <f t="shared" si="33"/>
        <v/>
      </c>
      <c r="M139" s="216"/>
      <c r="N139" s="408">
        <f t="shared" si="34"/>
        <v>0</v>
      </c>
      <c r="O139" s="409"/>
      <c r="P139" s="410">
        <f t="shared" si="35"/>
        <v>0</v>
      </c>
      <c r="Q139" s="411"/>
      <c r="R139" s="396">
        <f t="shared" si="40"/>
        <v>0</v>
      </c>
      <c r="S139" s="397"/>
      <c r="T139" s="398">
        <f>+IF($AM118,VLOOKUP($D139,cultivo_ganado_UTA!$A$2:$F$709,6,FALSE),0)</f>
        <v>0</v>
      </c>
      <c r="U139" s="399"/>
      <c r="V139" s="406">
        <f>+T139*240</f>
        <v>0</v>
      </c>
      <c r="W139" s="407"/>
      <c r="X139" s="404">
        <f t="shared" si="37"/>
        <v>0</v>
      </c>
      <c r="Y139" s="405"/>
      <c r="Z139" s="211">
        <f t="shared" si="38"/>
        <v>0</v>
      </c>
      <c r="AA139" s="212"/>
      <c r="AB139" s="365">
        <f t="shared" si="39"/>
        <v>0</v>
      </c>
      <c r="AC139" s="366"/>
      <c r="AD139" s="365">
        <f t="shared" si="42"/>
        <v>0</v>
      </c>
      <c r="AE139" s="366"/>
      <c r="AF139" s="402">
        <f t="shared" si="43"/>
        <v>0</v>
      </c>
      <c r="AG139" s="403"/>
    </row>
    <row r="140" spans="4:48" ht="14.45">
      <c r="D140" s="250" t="s">
        <v>85</v>
      </c>
      <c r="E140" s="251"/>
      <c r="F140" s="251"/>
      <c r="G140" s="251"/>
      <c r="H140" s="251"/>
      <c r="I140" s="251"/>
      <c r="J140" s="251"/>
      <c r="K140" s="251"/>
      <c r="L140" s="251"/>
      <c r="M140" s="251"/>
      <c r="N140" s="251"/>
      <c r="O140" s="251"/>
      <c r="P140" s="251"/>
      <c r="Q140" s="251"/>
      <c r="R140" s="251"/>
      <c r="S140" s="251"/>
      <c r="T140" s="251"/>
      <c r="U140" s="251"/>
      <c r="V140" s="251"/>
      <c r="W140" s="252"/>
      <c r="X140" s="378">
        <f>SUM(X126:X139)</f>
        <v>0</v>
      </c>
      <c r="Y140" s="379"/>
      <c r="Z140" s="372">
        <f>SUM(Z126:Z139)</f>
        <v>0</v>
      </c>
      <c r="AA140" s="380"/>
      <c r="AB140" s="372">
        <f>SUM(AB126:AB139)</f>
        <v>0</v>
      </c>
      <c r="AC140" s="377"/>
      <c r="AD140" s="372">
        <f>+ROUND(Z140*240,2)</f>
        <v>0</v>
      </c>
      <c r="AE140" s="377"/>
      <c r="AF140" s="372">
        <f>+ROUND(AB140*240,2)</f>
        <v>0</v>
      </c>
      <c r="AG140" s="373"/>
    </row>
    <row r="143" spans="4:48" ht="12">
      <c r="D143" s="412" t="s">
        <v>86</v>
      </c>
      <c r="E143" s="413"/>
      <c r="F143" s="413"/>
      <c r="G143" s="413"/>
      <c r="H143" s="413"/>
      <c r="I143" s="413"/>
      <c r="J143" s="413"/>
      <c r="K143" s="413"/>
      <c r="L143" s="413"/>
      <c r="M143" s="413"/>
      <c r="N143" s="413"/>
      <c r="O143" s="413"/>
      <c r="P143" s="414" t="s">
        <v>87</v>
      </c>
      <c r="Q143" s="414"/>
      <c r="R143" s="414"/>
      <c r="S143" s="414"/>
      <c r="T143" s="414"/>
      <c r="U143" s="414"/>
      <c r="V143" s="414"/>
      <c r="W143" s="414"/>
      <c r="X143" s="415"/>
      <c r="Y143" s="414" t="s">
        <v>88</v>
      </c>
      <c r="Z143" s="414"/>
      <c r="AA143" s="414"/>
      <c r="AB143" s="414"/>
      <c r="AC143" s="414"/>
      <c r="AD143" s="414"/>
      <c r="AE143" s="414"/>
      <c r="AF143" s="414"/>
      <c r="AG143" s="415"/>
      <c r="AH143" s="388"/>
    </row>
    <row r="144" spans="4:48">
      <c r="D144" s="416"/>
      <c r="E144" s="417"/>
      <c r="F144" s="417"/>
      <c r="G144" s="417"/>
      <c r="H144" s="417"/>
      <c r="I144" s="417"/>
      <c r="J144" s="417"/>
      <c r="K144" s="417"/>
      <c r="L144" s="417"/>
      <c r="M144" s="417"/>
      <c r="N144" s="417"/>
      <c r="O144" s="417"/>
      <c r="P144" s="374" t="s">
        <v>89</v>
      </c>
      <c r="Q144" s="374"/>
      <c r="R144" s="374"/>
      <c r="S144" s="374" t="s">
        <v>90</v>
      </c>
      <c r="T144" s="374"/>
      <c r="U144" s="374"/>
      <c r="V144" s="374" t="s">
        <v>91</v>
      </c>
      <c r="W144" s="374"/>
      <c r="X144" s="375"/>
      <c r="Y144" s="374" t="s">
        <v>89</v>
      </c>
      <c r="Z144" s="374"/>
      <c r="AA144" s="374"/>
      <c r="AB144" s="374" t="s">
        <v>90</v>
      </c>
      <c r="AC144" s="374"/>
      <c r="AD144" s="374"/>
      <c r="AE144" s="374" t="s">
        <v>91</v>
      </c>
      <c r="AF144" s="374"/>
      <c r="AG144" s="375"/>
      <c r="AP144" s="53"/>
      <c r="AQ144" s="69"/>
      <c r="AR144" s="54"/>
      <c r="AS144" s="4"/>
      <c r="AT144" s="1"/>
      <c r="AU144" s="5"/>
      <c r="AV144" s="391"/>
    </row>
    <row r="145" spans="4:51" ht="14.45">
      <c r="D145" s="18" t="s">
        <v>92</v>
      </c>
      <c r="E145" s="95"/>
      <c r="F145" s="19"/>
      <c r="G145" s="19"/>
      <c r="H145" s="19"/>
      <c r="I145" s="19"/>
      <c r="J145" s="19"/>
      <c r="K145" s="19"/>
      <c r="L145" s="95"/>
      <c r="M145" s="95"/>
      <c r="N145" s="95"/>
      <c r="O145" s="96"/>
      <c r="P145" s="208"/>
      <c r="Q145" s="208"/>
      <c r="R145" s="208"/>
      <c r="S145" s="208"/>
      <c r="T145" s="208"/>
      <c r="U145" s="208"/>
      <c r="V145" s="208"/>
      <c r="W145" s="208"/>
      <c r="X145" s="376"/>
      <c r="Y145" s="208"/>
      <c r="Z145" s="208"/>
      <c r="AA145" s="208"/>
      <c r="AB145" s="208"/>
      <c r="AC145" s="208"/>
      <c r="AD145" s="208"/>
      <c r="AE145" s="163"/>
      <c r="AF145" s="163"/>
      <c r="AG145" s="207"/>
      <c r="AH145" s="72"/>
      <c r="AP145" s="53"/>
      <c r="AQ145" s="69"/>
      <c r="AR145" s="54"/>
      <c r="AS145" s="4"/>
      <c r="AT145" s="1"/>
      <c r="AU145" s="5"/>
      <c r="AV145" s="391"/>
    </row>
    <row r="146" spans="4:51" ht="13.9">
      <c r="D146" s="97"/>
      <c r="F146" s="20"/>
      <c r="G146" s="20" t="s">
        <v>93</v>
      </c>
      <c r="H146" s="381" t="s">
        <v>94</v>
      </c>
      <c r="I146" s="381"/>
      <c r="J146" s="21"/>
      <c r="K146" s="21"/>
      <c r="L146" s="21"/>
      <c r="O146" s="98"/>
      <c r="P146" s="164"/>
      <c r="Q146" s="164"/>
      <c r="R146" s="164"/>
      <c r="S146" s="200">
        <f>+P146/240</f>
        <v>0</v>
      </c>
      <c r="T146" s="200"/>
      <c r="U146" s="200"/>
      <c r="V146" s="163"/>
      <c r="W146" s="163"/>
      <c r="X146" s="210"/>
      <c r="Y146" s="164"/>
      <c r="Z146" s="164"/>
      <c r="AA146" s="164"/>
      <c r="AB146" s="200">
        <f>+Y146/240</f>
        <v>0</v>
      </c>
      <c r="AC146" s="200"/>
      <c r="AD146" s="200"/>
      <c r="AE146" s="163"/>
      <c r="AF146" s="163"/>
      <c r="AG146" s="207"/>
      <c r="AH146" s="72"/>
      <c r="AP146" s="53"/>
      <c r="AQ146" s="70"/>
      <c r="AR146" s="54"/>
      <c r="AS146" s="4"/>
      <c r="AT146" s="1"/>
      <c r="AU146" s="5"/>
      <c r="AV146" s="391"/>
    </row>
    <row r="147" spans="4:51" ht="13.9">
      <c r="D147" s="22"/>
      <c r="F147" s="20"/>
      <c r="G147" s="20" t="s">
        <v>93</v>
      </c>
      <c r="H147" s="21" t="s">
        <v>95</v>
      </c>
      <c r="I147" s="21"/>
      <c r="J147" s="21"/>
      <c r="K147" s="21"/>
      <c r="L147" s="21"/>
      <c r="O147" s="98"/>
      <c r="P147" s="164"/>
      <c r="Q147" s="164"/>
      <c r="R147" s="164"/>
      <c r="S147" s="200">
        <f>+P147/240</f>
        <v>0</v>
      </c>
      <c r="T147" s="200"/>
      <c r="U147" s="200"/>
      <c r="V147" s="163"/>
      <c r="W147" s="163"/>
      <c r="X147" s="210"/>
      <c r="Y147" s="164"/>
      <c r="Z147" s="164"/>
      <c r="AA147" s="164"/>
      <c r="AB147" s="200">
        <f>+Y147/240</f>
        <v>0</v>
      </c>
      <c r="AC147" s="200"/>
      <c r="AD147" s="200"/>
      <c r="AE147" s="163"/>
      <c r="AF147" s="163"/>
      <c r="AG147" s="207"/>
      <c r="AH147" s="72"/>
      <c r="AP147" s="53"/>
      <c r="AQ147" s="70"/>
      <c r="AR147" s="54"/>
      <c r="AS147" s="4"/>
      <c r="AT147" s="1"/>
      <c r="AU147" s="5"/>
      <c r="AV147" s="391"/>
    </row>
    <row r="148" spans="4:51" ht="14.45">
      <c r="D148" s="23"/>
      <c r="E148" s="99"/>
      <c r="F148" s="24"/>
      <c r="G148" s="24"/>
      <c r="H148" s="25"/>
      <c r="I148" s="25"/>
      <c r="J148" s="25" t="s">
        <v>96</v>
      </c>
      <c r="K148" s="25"/>
      <c r="L148" s="25"/>
      <c r="M148" s="99"/>
      <c r="N148" s="99"/>
      <c r="O148" s="100"/>
      <c r="P148" s="200">
        <f>+P147+P146</f>
        <v>0</v>
      </c>
      <c r="Q148" s="200"/>
      <c r="R148" s="200"/>
      <c r="S148" s="200">
        <f>+P148/240</f>
        <v>0</v>
      </c>
      <c r="T148" s="200"/>
      <c r="U148" s="200"/>
      <c r="V148" s="163"/>
      <c r="W148" s="163"/>
      <c r="X148" s="210"/>
      <c r="Y148" s="200">
        <f>+Y147+Y146</f>
        <v>0</v>
      </c>
      <c r="Z148" s="200"/>
      <c r="AA148" s="200"/>
      <c r="AB148" s="200">
        <f>+Y148/240</f>
        <v>0</v>
      </c>
      <c r="AC148" s="200"/>
      <c r="AD148" s="200"/>
      <c r="AE148" s="163"/>
      <c r="AF148" s="163"/>
      <c r="AG148" s="207"/>
      <c r="AH148" s="72"/>
      <c r="AP148" s="53"/>
      <c r="AQ148" s="70"/>
      <c r="AR148" s="54"/>
      <c r="AS148" s="4"/>
      <c r="AT148" s="1"/>
      <c r="AU148" s="5"/>
      <c r="AV148" s="391"/>
    </row>
    <row r="149" spans="4:51" ht="12">
      <c r="D149" s="18" t="s">
        <v>97</v>
      </c>
      <c r="E149" s="95"/>
      <c r="F149" s="26"/>
      <c r="G149" s="26"/>
      <c r="H149" s="95"/>
      <c r="I149" s="95"/>
      <c r="J149" s="95"/>
      <c r="K149" s="95"/>
      <c r="L149" s="209"/>
      <c r="M149" s="209"/>
      <c r="N149" s="26"/>
      <c r="O149" s="96"/>
      <c r="P149" s="163"/>
      <c r="Q149" s="163"/>
      <c r="R149" s="163"/>
      <c r="S149" s="163"/>
      <c r="T149" s="163"/>
      <c r="U149" s="163"/>
      <c r="V149" s="163"/>
      <c r="W149" s="163"/>
      <c r="X149" s="210"/>
      <c r="Y149" s="163"/>
      <c r="Z149" s="163"/>
      <c r="AA149" s="163"/>
      <c r="AB149" s="163"/>
      <c r="AC149" s="163"/>
      <c r="AD149" s="163"/>
      <c r="AE149" s="163"/>
      <c r="AF149" s="163"/>
      <c r="AG149" s="207"/>
      <c r="AH149" s="72"/>
      <c r="AP149" s="53"/>
      <c r="AQ149" s="70"/>
      <c r="AR149" s="54"/>
      <c r="AS149" s="4"/>
      <c r="AT149" s="1"/>
      <c r="AU149" s="5"/>
      <c r="AV149" s="391"/>
    </row>
    <row r="150" spans="4:51" ht="13.9">
      <c r="D150" s="41"/>
      <c r="F150" s="20"/>
      <c r="G150" s="20" t="s">
        <v>93</v>
      </c>
      <c r="H150" s="21" t="s">
        <v>98</v>
      </c>
      <c r="I150" s="21"/>
      <c r="J150" s="21" t="s">
        <v>99</v>
      </c>
      <c r="K150" s="21"/>
      <c r="L150" s="21"/>
      <c r="M150" s="125">
        <f>(ANEXO4!B4+ANEXO4!B7)/240</f>
        <v>162.5</v>
      </c>
      <c r="N150" s="101" t="s">
        <v>100</v>
      </c>
      <c r="O150" s="98"/>
      <c r="P150" s="164"/>
      <c r="Q150" s="164"/>
      <c r="R150" s="164"/>
      <c r="S150" s="200">
        <f>+P150/240</f>
        <v>0</v>
      </c>
      <c r="T150" s="200"/>
      <c r="U150" s="200"/>
      <c r="V150" s="200">
        <f>+M$150*P150</f>
        <v>0</v>
      </c>
      <c r="W150" s="200"/>
      <c r="X150" s="386"/>
      <c r="Y150" s="164"/>
      <c r="Z150" s="164"/>
      <c r="AA150" s="164"/>
      <c r="AB150" s="200">
        <f>+Y150/240</f>
        <v>0</v>
      </c>
      <c r="AC150" s="200"/>
      <c r="AD150" s="200"/>
      <c r="AE150" s="200">
        <f>+M$150*Y150</f>
        <v>0</v>
      </c>
      <c r="AF150" s="200"/>
      <c r="AG150" s="203"/>
      <c r="AH150" s="72"/>
      <c r="AP150" s="53"/>
      <c r="AQ150" s="70"/>
      <c r="AR150" s="54"/>
      <c r="AS150" s="4"/>
      <c r="AT150" s="1"/>
      <c r="AU150" s="5"/>
      <c r="AV150" s="391"/>
    </row>
    <row r="151" spans="4:51" ht="13.9">
      <c r="D151" s="41"/>
      <c r="F151" s="20"/>
      <c r="G151" s="20" t="s">
        <v>93</v>
      </c>
      <c r="H151" s="21" t="s">
        <v>101</v>
      </c>
      <c r="I151" s="21"/>
      <c r="J151" s="21" t="s">
        <v>99</v>
      </c>
      <c r="K151" s="21"/>
      <c r="L151" s="21"/>
      <c r="M151" s="125">
        <f>(ANEXO4!B5+ANEXO4!B7)/240</f>
        <v>166.66666666666666</v>
      </c>
      <c r="N151" s="101" t="s">
        <v>100</v>
      </c>
      <c r="O151" s="98"/>
      <c r="P151" s="164"/>
      <c r="Q151" s="164"/>
      <c r="R151" s="164"/>
      <c r="S151" s="200">
        <f>+P151/240</f>
        <v>0</v>
      </c>
      <c r="T151" s="200"/>
      <c r="U151" s="200"/>
      <c r="V151" s="200">
        <f>+M$151*P151</f>
        <v>0</v>
      </c>
      <c r="W151" s="200"/>
      <c r="X151" s="386"/>
      <c r="Y151" s="164"/>
      <c r="Z151" s="164"/>
      <c r="AA151" s="164"/>
      <c r="AB151" s="200">
        <f>+Y151/240</f>
        <v>0</v>
      </c>
      <c r="AC151" s="200"/>
      <c r="AD151" s="200"/>
      <c r="AE151" s="200">
        <f>+M$151*Y151</f>
        <v>0</v>
      </c>
      <c r="AF151" s="200"/>
      <c r="AG151" s="203"/>
      <c r="AH151" s="72"/>
      <c r="AP151" s="53"/>
      <c r="AQ151" s="70"/>
      <c r="AR151" s="54"/>
      <c r="AS151" s="4"/>
      <c r="AT151" s="1"/>
      <c r="AU151" s="5"/>
      <c r="AV151" s="391"/>
    </row>
    <row r="152" spans="4:51" ht="13.15">
      <c r="D152" s="63"/>
      <c r="E152" s="94"/>
      <c r="F152" s="27"/>
      <c r="G152" s="27"/>
      <c r="H152" s="28"/>
      <c r="I152" s="28"/>
      <c r="J152" s="28" t="s">
        <v>102</v>
      </c>
      <c r="K152" s="28"/>
      <c r="L152" s="28"/>
      <c r="M152" s="28"/>
      <c r="N152" s="94"/>
      <c r="O152" s="102"/>
      <c r="P152" s="201">
        <f>+P150+P151</f>
        <v>0</v>
      </c>
      <c r="Q152" s="201"/>
      <c r="R152" s="201"/>
      <c r="S152" s="201">
        <f>+P152/240</f>
        <v>0</v>
      </c>
      <c r="T152" s="201"/>
      <c r="U152" s="201"/>
      <c r="V152" s="201">
        <f>SUM(V150:X151)</f>
        <v>0</v>
      </c>
      <c r="W152" s="201"/>
      <c r="X152" s="202"/>
      <c r="Y152" s="201">
        <f>+Y150+Y151</f>
        <v>0</v>
      </c>
      <c r="Z152" s="201"/>
      <c r="AA152" s="201"/>
      <c r="AB152" s="201">
        <f>+Y152/240</f>
        <v>0</v>
      </c>
      <c r="AC152" s="201"/>
      <c r="AD152" s="201"/>
      <c r="AE152" s="201">
        <f>SUM(AE150:AG151)</f>
        <v>0</v>
      </c>
      <c r="AF152" s="201"/>
      <c r="AG152" s="202"/>
      <c r="AH152" s="72"/>
      <c r="AS152" s="53"/>
      <c r="AT152" s="70"/>
      <c r="AU152" s="54"/>
      <c r="AV152" s="4"/>
      <c r="AW152" s="1"/>
      <c r="AX152" s="5"/>
      <c r="AY152" s="391"/>
    </row>
    <row r="153" spans="4:51" ht="14.45">
      <c r="I153" s="15"/>
      <c r="J153" s="15"/>
      <c r="K153" s="2"/>
      <c r="L153" s="2"/>
      <c r="M153" s="15"/>
      <c r="N153" s="15"/>
      <c r="S153" s="93"/>
      <c r="T153" s="93"/>
      <c r="U153" s="93"/>
      <c r="V153" s="93"/>
      <c r="W153" s="93"/>
      <c r="X153" s="93"/>
      <c r="Y153" s="93"/>
      <c r="Z153" s="93"/>
      <c r="AA153" s="93"/>
      <c r="AB153" s="72"/>
      <c r="AC153" s="72"/>
      <c r="AD153" s="72"/>
      <c r="AE153" s="72"/>
      <c r="AF153" s="72"/>
      <c r="AG153" s="72"/>
      <c r="AH153" s="72"/>
      <c r="AS153" s="53"/>
      <c r="AT153" s="70"/>
      <c r="AU153" s="54"/>
      <c r="AV153" s="4"/>
      <c r="AW153" s="1"/>
      <c r="AX153" s="5"/>
      <c r="AY153" s="391"/>
    </row>
    <row r="154" spans="4:51" ht="14.45">
      <c r="I154" s="15"/>
      <c r="J154" s="15"/>
      <c r="K154" s="2"/>
      <c r="L154" s="2"/>
      <c r="M154" s="15"/>
      <c r="N154" s="15"/>
      <c r="S154" s="93"/>
      <c r="T154" s="93"/>
      <c r="U154" s="93"/>
      <c r="V154" s="93"/>
      <c r="W154" s="93"/>
      <c r="X154" s="93"/>
      <c r="Y154" s="93"/>
      <c r="Z154" s="93"/>
      <c r="AA154" s="93"/>
      <c r="AB154" s="72"/>
      <c r="AC154" s="72"/>
      <c r="AD154" s="72"/>
      <c r="AE154" s="72"/>
      <c r="AF154" s="72"/>
      <c r="AG154" s="72"/>
      <c r="AH154" s="72"/>
      <c r="AS154" s="53"/>
      <c r="AT154" s="70"/>
      <c r="AU154" s="54"/>
      <c r="AV154" s="4"/>
      <c r="AW154" s="1"/>
      <c r="AX154" s="5"/>
    </row>
    <row r="155" spans="4:51" ht="24" customHeight="1">
      <c r="AB155" s="72"/>
      <c r="AC155" s="72"/>
      <c r="AD155" s="72"/>
      <c r="AE155" s="72"/>
      <c r="AF155" s="72"/>
      <c r="AG155" s="72"/>
      <c r="AH155" s="72"/>
      <c r="AS155" s="53"/>
      <c r="AU155" s="71"/>
      <c r="AV155" s="72"/>
      <c r="AX155" s="73"/>
      <c r="AY155" s="391"/>
    </row>
    <row r="156" spans="4:51" ht="12">
      <c r="D156" s="389" t="s">
        <v>103</v>
      </c>
      <c r="AB156" s="72"/>
      <c r="AC156" s="72"/>
      <c r="AD156" s="72"/>
      <c r="AE156" s="72"/>
      <c r="AF156" s="72"/>
      <c r="AG156" s="72"/>
      <c r="AH156" s="72"/>
      <c r="AS156" s="42"/>
      <c r="AU156" s="71"/>
      <c r="AV156" s="72"/>
      <c r="AX156" s="73"/>
      <c r="AY156" s="391"/>
    </row>
    <row r="157" spans="4:51">
      <c r="E157" s="15"/>
      <c r="U157" s="204" t="s">
        <v>104</v>
      </c>
      <c r="V157" s="205"/>
      <c r="W157" s="205"/>
      <c r="X157" s="206"/>
      <c r="AA157" s="204" t="s">
        <v>105</v>
      </c>
      <c r="AB157" s="205"/>
      <c r="AC157" s="205"/>
      <c r="AD157" s="206"/>
      <c r="AE157" s="72"/>
      <c r="AF157" s="72"/>
      <c r="AG157" s="72"/>
      <c r="AH157" s="72"/>
      <c r="AS157" s="42"/>
      <c r="AU157" s="71"/>
      <c r="AV157" s="72"/>
      <c r="AX157" s="73"/>
      <c r="AY157" s="391"/>
    </row>
    <row r="158" spans="4:51" ht="13.5" customHeight="1">
      <c r="D158" s="29" t="s">
        <v>106</v>
      </c>
      <c r="E158" s="30"/>
      <c r="F158" s="99"/>
      <c r="G158" s="99"/>
      <c r="H158" s="99"/>
      <c r="I158" s="99"/>
      <c r="J158" s="99"/>
      <c r="K158" s="99"/>
      <c r="L158" s="99"/>
      <c r="M158" s="99"/>
      <c r="N158" s="99"/>
      <c r="O158" s="99"/>
      <c r="P158" s="99"/>
      <c r="Q158" s="99"/>
      <c r="R158" s="99"/>
      <c r="S158" s="99"/>
      <c r="T158" s="103"/>
      <c r="U158" s="154">
        <f ca="1">AP43</f>
        <v>0</v>
      </c>
      <c r="V158" s="155"/>
      <c r="W158" s="155"/>
      <c r="X158" s="156"/>
      <c r="AA158" s="154">
        <f ca="1">AP61</f>
        <v>0</v>
      </c>
      <c r="AB158" s="155"/>
      <c r="AC158" s="155"/>
      <c r="AD158" s="156"/>
      <c r="AE158" s="72"/>
      <c r="AF158" s="72"/>
      <c r="AG158" s="72"/>
      <c r="AH158" s="72"/>
      <c r="AS158" s="42"/>
      <c r="AU158" s="71"/>
      <c r="AV158" s="72"/>
      <c r="AX158" s="73"/>
      <c r="AY158" s="391"/>
    </row>
    <row r="159" spans="4:51" ht="13.5" customHeight="1">
      <c r="D159" s="29" t="s">
        <v>107</v>
      </c>
      <c r="E159" s="30"/>
      <c r="F159" s="104"/>
      <c r="G159" s="104"/>
      <c r="H159" s="104"/>
      <c r="I159" s="104"/>
      <c r="J159" s="104"/>
      <c r="K159" s="104"/>
      <c r="L159" s="104"/>
      <c r="M159" s="104"/>
      <c r="N159" s="104"/>
      <c r="O159" s="104"/>
      <c r="P159" s="104"/>
      <c r="Q159" s="104"/>
      <c r="R159" s="104"/>
      <c r="S159" s="104"/>
      <c r="T159" s="105"/>
      <c r="U159" s="154">
        <f ca="1">AQ81</f>
        <v>0</v>
      </c>
      <c r="V159" s="155"/>
      <c r="W159" s="155"/>
      <c r="X159" s="156"/>
      <c r="AA159" s="154">
        <f ca="1">AQ99</f>
        <v>0</v>
      </c>
      <c r="AB159" s="155"/>
      <c r="AC159" s="155"/>
      <c r="AD159" s="156"/>
      <c r="AE159" s="72"/>
      <c r="AF159" s="72"/>
      <c r="AG159" s="72"/>
      <c r="AH159" s="72"/>
      <c r="AS159" s="42"/>
      <c r="AU159" s="71"/>
      <c r="AV159" s="72"/>
      <c r="AX159" s="73"/>
      <c r="AY159" s="391"/>
    </row>
    <row r="160" spans="4:51" ht="13.5" customHeight="1">
      <c r="D160" s="29" t="s">
        <v>108</v>
      </c>
      <c r="E160" s="30"/>
      <c r="F160" s="104"/>
      <c r="G160" s="104"/>
      <c r="H160" s="104"/>
      <c r="I160" s="104"/>
      <c r="J160" s="104"/>
      <c r="K160" s="104"/>
      <c r="L160" s="104"/>
      <c r="M160" s="104"/>
      <c r="N160" s="104"/>
      <c r="O160" s="104"/>
      <c r="P160" s="104"/>
      <c r="Q160" s="104"/>
      <c r="R160" s="104"/>
      <c r="S160" s="104"/>
      <c r="T160" s="105"/>
      <c r="U160" s="154">
        <f ca="1">AV43+AV81</f>
        <v>0</v>
      </c>
      <c r="V160" s="155"/>
      <c r="W160" s="155"/>
      <c r="X160" s="156"/>
      <c r="AA160" s="154">
        <f ca="1">AV61+AV99</f>
        <v>0</v>
      </c>
      <c r="AB160" s="155"/>
      <c r="AC160" s="155"/>
      <c r="AD160" s="156"/>
      <c r="AE160" s="72"/>
      <c r="AF160" s="72"/>
      <c r="AG160" s="72"/>
      <c r="AH160" s="72"/>
      <c r="AS160" s="42"/>
      <c r="AU160" s="71"/>
      <c r="AV160" s="72"/>
      <c r="AX160" s="73"/>
      <c r="AY160" s="391"/>
    </row>
    <row r="161" spans="4:51" ht="13.15">
      <c r="D161" s="21" t="s">
        <v>109</v>
      </c>
      <c r="E161" s="15"/>
      <c r="F161" s="104"/>
      <c r="G161" s="104"/>
      <c r="H161" s="104"/>
      <c r="I161" s="104"/>
      <c r="J161" s="104"/>
      <c r="K161" s="104"/>
      <c r="L161" s="104"/>
      <c r="M161" s="104"/>
      <c r="N161" s="104"/>
      <c r="O161" s="104"/>
      <c r="P161" s="104"/>
      <c r="Q161" s="104"/>
      <c r="R161" s="104"/>
      <c r="S161" s="104"/>
      <c r="T161" s="105"/>
      <c r="U161" s="154">
        <f>+V152</f>
        <v>0</v>
      </c>
      <c r="V161" s="155"/>
      <c r="W161" s="155"/>
      <c r="X161" s="156"/>
      <c r="AA161" s="154">
        <f>+AE152</f>
        <v>0</v>
      </c>
      <c r="AB161" s="155"/>
      <c r="AC161" s="155"/>
      <c r="AD161" s="156"/>
      <c r="AS161" s="42"/>
      <c r="AU161" s="71"/>
      <c r="AV161" s="72"/>
      <c r="AX161" s="73"/>
      <c r="AY161" s="391"/>
    </row>
    <row r="162" spans="4:51" ht="13.15">
      <c r="D162" s="21" t="s">
        <v>110</v>
      </c>
      <c r="E162" s="15"/>
      <c r="F162" s="104"/>
      <c r="G162" s="104"/>
      <c r="H162" s="104"/>
      <c r="I162" s="104"/>
      <c r="J162" s="104"/>
      <c r="K162" s="104"/>
      <c r="L162" s="104"/>
      <c r="M162" s="104"/>
      <c r="N162" s="104"/>
      <c r="O162" s="104"/>
      <c r="P162" s="104"/>
      <c r="Q162" s="104"/>
      <c r="R162" s="104"/>
      <c r="S162" s="104"/>
      <c r="T162" s="105"/>
      <c r="U162" s="157"/>
      <c r="V162" s="158"/>
      <c r="W162" s="158"/>
      <c r="X162" s="159"/>
      <c r="AA162" s="157"/>
      <c r="AB162" s="158"/>
      <c r="AC162" s="158"/>
      <c r="AD162" s="159"/>
      <c r="AS162" s="42"/>
      <c r="AU162" s="71"/>
      <c r="AV162" s="72"/>
      <c r="AX162" s="73"/>
    </row>
    <row r="163" spans="4:51" ht="13.15">
      <c r="D163" s="21" t="s">
        <v>111</v>
      </c>
      <c r="E163" s="15"/>
      <c r="F163" s="104"/>
      <c r="G163" s="104"/>
      <c r="H163" s="104"/>
      <c r="I163" s="104"/>
      <c r="J163" s="104"/>
      <c r="K163" s="104"/>
      <c r="L163" s="104"/>
      <c r="M163" s="104"/>
      <c r="N163" s="104"/>
      <c r="O163" s="104"/>
      <c r="P163" s="104"/>
      <c r="Q163" s="104"/>
      <c r="R163" s="104"/>
      <c r="S163" s="104"/>
      <c r="T163" s="105"/>
      <c r="U163" s="154">
        <f>ANEXO4!B6*S146</f>
        <v>0</v>
      </c>
      <c r="V163" s="155"/>
      <c r="W163" s="155"/>
      <c r="X163" s="156"/>
      <c r="AA163" s="154">
        <f>ANEXO4!B6*AB146</f>
        <v>0</v>
      </c>
      <c r="AB163" s="155"/>
      <c r="AC163" s="155"/>
      <c r="AD163" s="156"/>
      <c r="AS163" s="42"/>
      <c r="AU163" s="71"/>
      <c r="AV163" s="72"/>
      <c r="AX163" s="73"/>
    </row>
    <row r="164" spans="4:51" ht="13.15">
      <c r="D164" s="21" t="s">
        <v>112</v>
      </c>
      <c r="E164" s="15"/>
      <c r="F164" s="104"/>
      <c r="G164" s="104"/>
      <c r="H164" s="104"/>
      <c r="I164" s="104"/>
      <c r="J164" s="104"/>
      <c r="K164" s="104"/>
      <c r="L164" s="104"/>
      <c r="M164" s="104"/>
      <c r="N164" s="104"/>
      <c r="O164" s="104"/>
      <c r="P164" s="104"/>
      <c r="Q164" s="104"/>
      <c r="R164" s="104"/>
      <c r="S164" s="104"/>
      <c r="T164" s="105"/>
      <c r="U164" s="157"/>
      <c r="V164" s="158"/>
      <c r="W164" s="158"/>
      <c r="X164" s="159"/>
      <c r="AA164" s="157"/>
      <c r="AB164" s="158"/>
      <c r="AC164" s="158"/>
      <c r="AD164" s="159"/>
    </row>
    <row r="165" spans="4:51" ht="13.15">
      <c r="D165" s="21" t="s">
        <v>113</v>
      </c>
      <c r="E165" s="15"/>
      <c r="F165" s="104"/>
      <c r="G165" s="104"/>
      <c r="H165" s="104"/>
      <c r="I165" s="104"/>
      <c r="J165" s="104"/>
      <c r="K165" s="104"/>
      <c r="L165" s="104"/>
      <c r="M165" s="104"/>
      <c r="N165" s="104"/>
      <c r="O165" s="104"/>
      <c r="P165" s="104"/>
      <c r="Q165" s="104"/>
      <c r="R165" s="104"/>
      <c r="S165" s="104"/>
      <c r="T165" s="105"/>
      <c r="U165" s="157"/>
      <c r="V165" s="158"/>
      <c r="W165" s="158"/>
      <c r="X165" s="159"/>
      <c r="AA165" s="157"/>
      <c r="AB165" s="158"/>
      <c r="AC165" s="158"/>
      <c r="AD165" s="159"/>
    </row>
    <row r="166" spans="4:51" ht="13.15">
      <c r="D166" s="21" t="s">
        <v>114</v>
      </c>
      <c r="E166" s="15"/>
      <c r="F166" s="104"/>
      <c r="G166" s="104"/>
      <c r="H166" s="104"/>
      <c r="I166" s="104"/>
      <c r="J166" s="104"/>
      <c r="K166" s="104"/>
      <c r="L166" s="104"/>
      <c r="M166" s="104"/>
      <c r="N166" s="104"/>
      <c r="O166" s="104"/>
      <c r="P166" s="104"/>
      <c r="Q166" s="104"/>
      <c r="R166" s="104"/>
      <c r="S166" s="104"/>
      <c r="T166" s="105"/>
      <c r="U166" s="154">
        <f>ANEXO4!B8</f>
        <v>200</v>
      </c>
      <c r="V166" s="155"/>
      <c r="W166" s="155"/>
      <c r="X166" s="156"/>
      <c r="AA166" s="154">
        <f>ANEXO4!B8</f>
        <v>200</v>
      </c>
      <c r="AB166" s="155"/>
      <c r="AC166" s="155"/>
      <c r="AD166" s="156"/>
    </row>
    <row r="167" spans="4:51" ht="13.15">
      <c r="D167" s="21" t="s">
        <v>115</v>
      </c>
      <c r="E167" s="15"/>
      <c r="F167" s="104"/>
      <c r="G167" s="104"/>
      <c r="H167" s="104"/>
      <c r="I167" s="104"/>
      <c r="J167" s="104"/>
      <c r="K167" s="104"/>
      <c r="L167" s="104"/>
      <c r="M167" s="104"/>
      <c r="N167" s="104"/>
      <c r="O167" s="104"/>
      <c r="P167" s="104"/>
      <c r="Q167" s="104"/>
      <c r="R167" s="104"/>
      <c r="S167" s="104"/>
      <c r="T167" s="105"/>
      <c r="U167" s="154">
        <f>ANEXO4!B9</f>
        <v>100</v>
      </c>
      <c r="V167" s="155"/>
      <c r="W167" s="155"/>
      <c r="X167" s="156"/>
      <c r="AA167" s="154">
        <f>ANEXO4!B9</f>
        <v>100</v>
      </c>
      <c r="AB167" s="155"/>
      <c r="AC167" s="155"/>
      <c r="AD167" s="156"/>
    </row>
    <row r="168" spans="4:51" ht="13.15">
      <c r="D168" s="21" t="s">
        <v>116</v>
      </c>
      <c r="E168" s="15"/>
      <c r="F168" s="104"/>
      <c r="G168" s="104"/>
      <c r="H168" s="104"/>
      <c r="I168" s="104"/>
      <c r="J168" s="104"/>
      <c r="K168" s="104"/>
      <c r="L168" s="104"/>
      <c r="M168" s="104"/>
      <c r="N168" s="104"/>
      <c r="O168" s="104"/>
      <c r="P168" s="104"/>
      <c r="Q168" s="104"/>
      <c r="R168" s="104"/>
      <c r="S168" s="104"/>
      <c r="T168" s="105"/>
      <c r="U168" s="154">
        <f>ANEXO4!B13</f>
        <v>100</v>
      </c>
      <c r="V168" s="155"/>
      <c r="W168" s="155"/>
      <c r="X168" s="156"/>
      <c r="AA168" s="154">
        <f>ANEXO4!B13</f>
        <v>100</v>
      </c>
      <c r="AB168" s="155"/>
      <c r="AC168" s="155"/>
      <c r="AD168" s="156"/>
    </row>
    <row r="169" spans="4:51" ht="13.15">
      <c r="D169" s="31" t="s">
        <v>117</v>
      </c>
      <c r="E169" s="32"/>
      <c r="F169" s="104"/>
      <c r="G169" s="104"/>
      <c r="H169" s="104"/>
      <c r="I169" s="104"/>
      <c r="J169" s="104"/>
      <c r="K169" s="104"/>
      <c r="L169" s="104"/>
      <c r="M169" s="104"/>
      <c r="N169" s="104"/>
      <c r="O169" s="104"/>
      <c r="P169" s="104"/>
      <c r="Q169" s="104"/>
      <c r="R169" s="104"/>
      <c r="S169" s="104"/>
      <c r="T169" s="105"/>
      <c r="U169" s="154">
        <f>AM20*ANEXO4!B15+'Plan empresarial'!AM21*ANEXO4!C15</f>
        <v>0</v>
      </c>
      <c r="V169" s="155"/>
      <c r="W169" s="155"/>
      <c r="X169" s="156"/>
      <c r="AA169" s="154">
        <f>AN20*ANEXO4!B15+'Plan empresarial'!AN21*ANEXO4!C15</f>
        <v>0</v>
      </c>
      <c r="AB169" s="155"/>
      <c r="AC169" s="155"/>
      <c r="AD169" s="156"/>
    </row>
    <row r="170" spans="4:51" ht="14.45">
      <c r="D170" s="31" t="s">
        <v>118</v>
      </c>
      <c r="E170" s="32"/>
      <c r="F170" s="104"/>
      <c r="G170" s="104"/>
      <c r="H170" s="104"/>
      <c r="I170" s="104"/>
      <c r="J170" s="104"/>
      <c r="K170" s="104"/>
      <c r="L170" s="104"/>
      <c r="M170" s="104"/>
      <c r="N170" s="104"/>
      <c r="O170" s="104"/>
      <c r="P170" s="104"/>
      <c r="Q170" s="104"/>
      <c r="R170" s="104"/>
      <c r="S170" s="104"/>
      <c r="T170" s="105"/>
      <c r="U170" s="157"/>
      <c r="V170" s="184"/>
      <c r="W170" s="184"/>
      <c r="X170" s="185"/>
      <c r="AA170" s="157"/>
      <c r="AB170" s="184"/>
      <c r="AC170" s="184"/>
      <c r="AD170" s="185"/>
    </row>
    <row r="171" spans="4:51" ht="13.15">
      <c r="D171" s="21" t="s">
        <v>119</v>
      </c>
      <c r="E171" s="15"/>
      <c r="F171" s="104"/>
      <c r="G171" s="104"/>
      <c r="H171" s="104"/>
      <c r="I171" s="104"/>
      <c r="J171" s="104"/>
      <c r="K171" s="104"/>
      <c r="L171" s="104"/>
      <c r="M171" s="104"/>
      <c r="N171" s="104"/>
      <c r="O171" s="104"/>
      <c r="P171" s="104"/>
      <c r="Q171" s="104"/>
      <c r="R171" s="104"/>
      <c r="S171" s="104"/>
      <c r="T171" s="105"/>
      <c r="U171" s="157"/>
      <c r="V171" s="158"/>
      <c r="W171" s="158"/>
      <c r="X171" s="159"/>
      <c r="AA171" s="157"/>
      <c r="AB171" s="158"/>
      <c r="AC171" s="158"/>
      <c r="AD171" s="159"/>
    </row>
    <row r="172" spans="4:51" ht="12.75" customHeight="1">
      <c r="Q172" s="40" t="s">
        <v>120</v>
      </c>
      <c r="U172" s="160">
        <f ca="1">SUM(U158:X171)</f>
        <v>400</v>
      </c>
      <c r="V172" s="161"/>
      <c r="W172" s="161"/>
      <c r="X172" s="162"/>
      <c r="AA172" s="160">
        <f ca="1">SUM(AA158:AD171)</f>
        <v>400</v>
      </c>
      <c r="AB172" s="161"/>
      <c r="AC172" s="161"/>
      <c r="AD172" s="162"/>
    </row>
    <row r="174" spans="4:51" ht="12.75" customHeight="1"/>
    <row r="175" spans="4:51" ht="12">
      <c r="D175" s="389" t="s">
        <v>121</v>
      </c>
      <c r="AB175" s="72"/>
      <c r="AC175" s="72"/>
      <c r="AD175" s="72"/>
      <c r="AE175" s="72"/>
      <c r="AF175" s="72"/>
      <c r="AG175" s="72"/>
      <c r="AH175" s="72"/>
      <c r="AS175" s="42"/>
      <c r="AU175" s="71"/>
      <c r="AV175" s="72"/>
      <c r="AX175" s="73"/>
      <c r="AY175" s="391"/>
    </row>
    <row r="176" spans="4:51" ht="12.75" customHeight="1">
      <c r="D176" s="15"/>
      <c r="E176" s="15"/>
    </row>
    <row r="177" spans="4:57" ht="13.15">
      <c r="D177" s="35" t="str">
        <f>"  - Aprobados para el año "&amp;" 2025"</f>
        <v xml:space="preserve">  - Aprobados para el año  2025</v>
      </c>
      <c r="E177" s="15"/>
    </row>
    <row r="178" spans="4:57" ht="13.15">
      <c r="D178" s="36" t="s">
        <v>122</v>
      </c>
      <c r="E178" s="16" t="s">
        <v>123</v>
      </c>
      <c r="R178" s="106"/>
      <c r="S178" s="106"/>
      <c r="T178" s="148">
        <v>34624.51</v>
      </c>
      <c r="U178" s="149"/>
      <c r="V178" s="150"/>
    </row>
    <row r="179" spans="4:57" ht="13.5" customHeight="1">
      <c r="D179" s="36" t="s">
        <v>122</v>
      </c>
      <c r="E179" s="16" t="s">
        <v>124</v>
      </c>
      <c r="R179" s="106"/>
      <c r="S179" s="106"/>
      <c r="T179" s="148">
        <f>+T178*0.35</f>
        <v>12118.5785</v>
      </c>
      <c r="U179" s="149"/>
      <c r="V179" s="150"/>
    </row>
    <row r="180" spans="4:57" ht="13.15">
      <c r="D180" s="36" t="s">
        <v>122</v>
      </c>
      <c r="E180" s="16" t="s">
        <v>125</v>
      </c>
      <c r="R180" s="106"/>
      <c r="S180" s="106"/>
      <c r="T180" s="148">
        <f>+T178*1.2</f>
        <v>41549.412000000004</v>
      </c>
      <c r="U180" s="149"/>
      <c r="V180" s="150"/>
    </row>
    <row r="181" spans="4:57" ht="13.5" customHeight="1">
      <c r="D181" s="36" t="s">
        <v>122</v>
      </c>
      <c r="E181" s="37" t="s">
        <v>126</v>
      </c>
      <c r="R181" s="106"/>
      <c r="S181" s="106"/>
      <c r="T181" s="148">
        <v>6390.13</v>
      </c>
      <c r="U181" s="149"/>
      <c r="V181" s="150"/>
      <c r="AU181" s="71"/>
      <c r="AV181" s="72"/>
    </row>
    <row r="182" spans="4:57" ht="13.5" customHeight="1">
      <c r="D182" s="36"/>
      <c r="E182" s="37"/>
      <c r="R182" s="106"/>
      <c r="S182" s="106"/>
      <c r="T182" s="118"/>
      <c r="U182" s="118"/>
      <c r="V182" s="118"/>
      <c r="AU182" s="71"/>
      <c r="AV182" s="72"/>
    </row>
    <row r="183" spans="4:57">
      <c r="AU183" s="71"/>
      <c r="AV183" s="72"/>
    </row>
    <row r="184" spans="4:57" ht="14.45">
      <c r="D184" s="35" t="s">
        <v>127</v>
      </c>
      <c r="E184" s="107"/>
      <c r="T184" s="182" t="s">
        <v>73</v>
      </c>
      <c r="U184" s="183"/>
      <c r="V184" s="183"/>
      <c r="Y184" s="182" t="s">
        <v>128</v>
      </c>
      <c r="Z184" s="183"/>
      <c r="AA184" s="183"/>
      <c r="AU184" s="71"/>
      <c r="AV184" s="72"/>
    </row>
    <row r="185" spans="4:57" ht="13.15">
      <c r="D185" s="36" t="s">
        <v>122</v>
      </c>
      <c r="E185" s="38" t="s">
        <v>129</v>
      </c>
      <c r="R185" s="106"/>
      <c r="S185" s="106"/>
      <c r="T185" s="151">
        <f ca="1">+AC119-U172</f>
        <v>-400</v>
      </c>
      <c r="U185" s="152"/>
      <c r="V185" s="153"/>
      <c r="Y185" s="151">
        <f ca="1">+AF119-AA172</f>
        <v>-400</v>
      </c>
      <c r="Z185" s="152"/>
      <c r="AA185" s="153"/>
      <c r="AU185" s="71"/>
      <c r="AV185" s="72"/>
    </row>
    <row r="186" spans="4:57" ht="13.5" customHeight="1">
      <c r="D186" s="36" t="s">
        <v>122</v>
      </c>
      <c r="E186" s="39" t="s">
        <v>130</v>
      </c>
      <c r="R186" s="106"/>
      <c r="S186" s="106"/>
      <c r="T186" s="151">
        <f ca="1">+T185+U161</f>
        <v>-400</v>
      </c>
      <c r="U186" s="152"/>
      <c r="V186" s="153"/>
      <c r="Y186" s="151">
        <f ca="1">+Y185+AA161</f>
        <v>-400</v>
      </c>
      <c r="Z186" s="152"/>
      <c r="AA186" s="153"/>
      <c r="AU186" s="71"/>
      <c r="AV186" s="72"/>
    </row>
    <row r="187" spans="4:57" ht="13.15">
      <c r="D187" s="36" t="s">
        <v>122</v>
      </c>
      <c r="E187" s="33" t="s">
        <v>131</v>
      </c>
      <c r="R187" s="106"/>
      <c r="S187" s="106"/>
      <c r="T187" s="151">
        <f ca="1">+IF(T189&gt;0,(T185+U161)/T189,0)</f>
        <v>0</v>
      </c>
      <c r="U187" s="152"/>
      <c r="V187" s="153"/>
      <c r="Y187" s="151">
        <f ca="1">+IF(Y189&gt;0,(Y185+AA161)/Y189,0)</f>
        <v>0</v>
      </c>
      <c r="Z187" s="152"/>
      <c r="AA187" s="153"/>
      <c r="AU187" s="71"/>
      <c r="AV187" s="72"/>
    </row>
    <row r="188" spans="4:57" ht="13.15">
      <c r="D188" s="36" t="s">
        <v>122</v>
      </c>
      <c r="E188" s="33" t="s">
        <v>132</v>
      </c>
      <c r="R188" s="106"/>
      <c r="S188" s="106"/>
      <c r="T188" s="191">
        <f>Z140</f>
        <v>0</v>
      </c>
      <c r="U188" s="192"/>
      <c r="V188" s="193"/>
      <c r="Y188" s="151">
        <f>AB140</f>
        <v>0</v>
      </c>
      <c r="Z188" s="152"/>
      <c r="AA188" s="153"/>
      <c r="AU188" s="71"/>
      <c r="AV188" s="72"/>
    </row>
    <row r="189" spans="4:57" ht="13.15">
      <c r="D189" s="36" t="s">
        <v>122</v>
      </c>
      <c r="E189" s="33" t="s">
        <v>133</v>
      </c>
      <c r="R189" s="106"/>
      <c r="S189" s="106"/>
      <c r="T189" s="191">
        <f>S148+S152</f>
        <v>0</v>
      </c>
      <c r="U189" s="192"/>
      <c r="V189" s="193"/>
      <c r="Y189" s="151">
        <f>AB148+AB152</f>
        <v>0</v>
      </c>
      <c r="Z189" s="152"/>
      <c r="AA189" s="153"/>
      <c r="AU189" s="71"/>
      <c r="AV189" s="72"/>
      <c r="BE189" s="73" t="s">
        <v>134</v>
      </c>
    </row>
    <row r="190" spans="4:57" ht="13.15">
      <c r="D190" s="36" t="s">
        <v>122</v>
      </c>
      <c r="E190" s="33" t="s">
        <v>135</v>
      </c>
      <c r="R190" s="106"/>
      <c r="S190" s="106"/>
      <c r="T190" s="194">
        <f ca="1">T187/T178</f>
        <v>0</v>
      </c>
      <c r="U190" s="195"/>
      <c r="V190" s="196"/>
      <c r="Y190" s="197">
        <f ca="1">Y187/T178</f>
        <v>0</v>
      </c>
      <c r="Z190" s="198"/>
      <c r="AA190" s="199"/>
      <c r="AU190" s="71"/>
      <c r="AV190" s="72"/>
      <c r="BE190" s="121">
        <v>0.2</v>
      </c>
    </row>
    <row r="191" spans="4:57">
      <c r="E191" s="34"/>
    </row>
    <row r="193" spans="4:51" ht="12">
      <c r="D193" s="389" t="s">
        <v>136</v>
      </c>
      <c r="AB193" s="72"/>
      <c r="AC193" s="72"/>
      <c r="AD193" s="72"/>
      <c r="AE193" s="72"/>
      <c r="AF193" s="72"/>
      <c r="AG193" s="72"/>
      <c r="AH193" s="72"/>
      <c r="AS193" s="42"/>
      <c r="AU193" s="71"/>
      <c r="AV193" s="72"/>
      <c r="AX193" s="73"/>
      <c r="AY193" s="391"/>
    </row>
    <row r="194" spans="4:51" ht="14.45">
      <c r="D194" s="15"/>
      <c r="E194" s="15"/>
      <c r="T194" s="182" t="s">
        <v>73</v>
      </c>
      <c r="U194" s="183"/>
      <c r="V194" s="183"/>
      <c r="Y194" s="182" t="s">
        <v>128</v>
      </c>
      <c r="Z194" s="183"/>
      <c r="AA194" s="183"/>
      <c r="AS194" s="73"/>
    </row>
    <row r="195" spans="4:51" ht="13.15">
      <c r="D195" s="36" t="s">
        <v>122</v>
      </c>
      <c r="E195" s="35" t="s">
        <v>137</v>
      </c>
      <c r="R195" s="106"/>
      <c r="S195" s="106"/>
      <c r="T195" s="151" t="str">
        <f ca="1">+IF(T187&gt;=T179,"SI","NO")</f>
        <v>NO</v>
      </c>
      <c r="U195" s="152"/>
      <c r="V195" s="153"/>
      <c r="Y195" s="151" t="str">
        <f ca="1">+IF(Y187&gt;=T179,"SI","NO")</f>
        <v>NO</v>
      </c>
      <c r="Z195" s="152"/>
      <c r="AA195" s="153"/>
      <c r="AS195" s="73"/>
    </row>
    <row r="196" spans="4:51" ht="13.15">
      <c r="D196" s="36" t="s">
        <v>122</v>
      </c>
      <c r="E196" s="35" t="s">
        <v>138</v>
      </c>
      <c r="R196" s="106"/>
      <c r="S196" s="106"/>
      <c r="T196" s="151" t="str">
        <f ca="1">+IF(T187&lt;=T180,"SI","NO")</f>
        <v>SI</v>
      </c>
      <c r="U196" s="152"/>
      <c r="V196" s="153"/>
      <c r="Y196" s="151" t="str">
        <f ca="1">+IF(Y187&lt;=T180,"SI","NO")</f>
        <v>SI</v>
      </c>
      <c r="Z196" s="152"/>
      <c r="AA196" s="153"/>
      <c r="AS196" s="73"/>
    </row>
    <row r="197" spans="4:51" ht="13.15">
      <c r="D197" s="36" t="s">
        <v>122</v>
      </c>
      <c r="E197" s="33" t="s">
        <v>139</v>
      </c>
      <c r="T197" s="151" t="str">
        <f ca="1">+IF(T187&gt;=T181,"SI","NO")</f>
        <v>NO</v>
      </c>
      <c r="U197" s="152"/>
      <c r="V197" s="153"/>
      <c r="Y197" s="151" t="str">
        <f ca="1">+IF(Y187&gt;=T181,"SI","NO")</f>
        <v>NO</v>
      </c>
      <c r="Z197" s="152"/>
      <c r="AA197" s="153"/>
      <c r="AS197" s="73"/>
    </row>
    <row r="198" spans="4:51" ht="14.25" customHeight="1">
      <c r="AS198" s="73"/>
    </row>
    <row r="203" spans="4:51">
      <c r="D203" s="15"/>
      <c r="E203" s="140"/>
      <c r="F203" s="15"/>
      <c r="G203" s="15"/>
      <c r="T203" s="15"/>
      <c r="U203" s="189"/>
      <c r="V203" s="189"/>
      <c r="W203" s="189"/>
      <c r="X203" s="189"/>
      <c r="Y203" s="189"/>
      <c r="Z203" s="189"/>
      <c r="AA203" s="141"/>
      <c r="AB203" s="190"/>
      <c r="AC203" s="190"/>
      <c r="AD203" s="190"/>
      <c r="AE203" s="190"/>
    </row>
    <row r="204" spans="4:51">
      <c r="D204" s="15"/>
      <c r="E204" s="186"/>
      <c r="F204" s="186"/>
      <c r="G204" s="186"/>
      <c r="H204" s="186"/>
      <c r="I204" s="186"/>
      <c r="J204" s="186"/>
      <c r="K204" s="186"/>
      <c r="L204" s="186"/>
      <c r="M204" s="186"/>
      <c r="T204" s="15"/>
      <c r="U204" s="15"/>
      <c r="V204" s="15"/>
      <c r="W204" s="15"/>
    </row>
    <row r="205" spans="4:51">
      <c r="D205" s="140"/>
      <c r="E205" s="15"/>
      <c r="F205" s="15"/>
      <c r="G205" s="15"/>
      <c r="T205" s="142"/>
      <c r="U205" s="15"/>
      <c r="V205" s="140"/>
      <c r="W205" s="15"/>
    </row>
    <row r="206" spans="4:51" ht="14.45">
      <c r="D206" s="2"/>
      <c r="E206" s="140"/>
      <c r="F206" s="140"/>
      <c r="G206" s="140"/>
      <c r="T206" s="140"/>
      <c r="U206" s="140"/>
      <c r="V206" s="140"/>
      <c r="W206" s="15"/>
    </row>
    <row r="207" spans="4:51">
      <c r="D207" s="143"/>
      <c r="E207" s="187"/>
      <c r="F207" s="187"/>
      <c r="G207" s="187"/>
      <c r="H207" s="187"/>
      <c r="I207" s="187"/>
      <c r="J207" s="187"/>
      <c r="K207" s="187"/>
      <c r="L207" s="187"/>
      <c r="M207" s="187"/>
      <c r="T207" s="188"/>
      <c r="U207" s="188"/>
      <c r="V207" s="188"/>
      <c r="W207" s="188"/>
      <c r="X207" s="188"/>
      <c r="Y207" s="188"/>
      <c r="Z207" s="188"/>
      <c r="AA207" s="188"/>
      <c r="AB207" s="188"/>
      <c r="AC207" s="188"/>
      <c r="AD207" s="188"/>
    </row>
    <row r="213" ht="12.75" customHeight="1"/>
    <row r="214" ht="12.75" customHeight="1"/>
    <row r="215" ht="25.5" customHeight="1"/>
    <row r="216" ht="13.5" customHeight="1"/>
    <row r="218" ht="13.5" customHeight="1"/>
    <row r="219" ht="12.75" customHeight="1"/>
    <row r="220" ht="25.5" customHeight="1"/>
    <row r="221" ht="12" customHeight="1"/>
    <row r="222" ht="12.75" customHeight="1"/>
    <row r="223" ht="12.75" customHeight="1"/>
    <row r="224" ht="16.5" customHeight="1"/>
    <row r="226" ht="24.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sheetData>
  <sheetProtection algorithmName="SHA-512" hashValue="Ji2vEbX3lb3eABBsLtgLKWg4GSmwzXTB0MukphS7PYODgTziSxpb4/bHZocGl6Cyq+bCVn3IgebfmzorbbFo0A==" saltValue="QfEp9Fv4XpFkY76JSC5s3g==" spinCount="100000" sheet="1" objects="1" scenarios="1"/>
  <mergeCells count="844">
    <mergeCell ref="N7:Y7"/>
    <mergeCell ref="Y195:AA195"/>
    <mergeCell ref="Y196:AA196"/>
    <mergeCell ref="Y197:AA197"/>
    <mergeCell ref="N11:Y11"/>
    <mergeCell ref="V150:X150"/>
    <mergeCell ref="P151:R151"/>
    <mergeCell ref="S151:U151"/>
    <mergeCell ref="V151:X151"/>
    <mergeCell ref="P152:R152"/>
    <mergeCell ref="S152:U152"/>
    <mergeCell ref="V152:X152"/>
    <mergeCell ref="AA157:AD157"/>
    <mergeCell ref="AA158:AD158"/>
    <mergeCell ref="AD132:AE132"/>
    <mergeCell ref="AD133:AE133"/>
    <mergeCell ref="AD134:AE134"/>
    <mergeCell ref="AD135:AE135"/>
    <mergeCell ref="AD136:AE136"/>
    <mergeCell ref="AD137:AE137"/>
    <mergeCell ref="AD138:AE138"/>
    <mergeCell ref="AD139:AE139"/>
    <mergeCell ref="AB132:AC132"/>
    <mergeCell ref="AB133:AC133"/>
    <mergeCell ref="AF140:AG140"/>
    <mergeCell ref="P143:X143"/>
    <mergeCell ref="P144:R144"/>
    <mergeCell ref="S144:U144"/>
    <mergeCell ref="V144:X144"/>
    <mergeCell ref="P145:R145"/>
    <mergeCell ref="S145:U145"/>
    <mergeCell ref="V145:X145"/>
    <mergeCell ref="P146:R146"/>
    <mergeCell ref="S146:U146"/>
    <mergeCell ref="V146:X146"/>
    <mergeCell ref="AD140:AE140"/>
    <mergeCell ref="D140:W140"/>
    <mergeCell ref="X140:Y140"/>
    <mergeCell ref="Z140:AA140"/>
    <mergeCell ref="AB140:AC140"/>
    <mergeCell ref="Y144:AA144"/>
    <mergeCell ref="AB144:AD144"/>
    <mergeCell ref="AE144:AG144"/>
    <mergeCell ref="D143:O144"/>
    <mergeCell ref="Y143:AG143"/>
    <mergeCell ref="H146:I146"/>
    <mergeCell ref="Y146:AA146"/>
    <mergeCell ref="AB146:AD146"/>
    <mergeCell ref="AF131:AG131"/>
    <mergeCell ref="AF132:AG132"/>
    <mergeCell ref="AF133:AG133"/>
    <mergeCell ref="AF134:AG134"/>
    <mergeCell ref="AF135:AG135"/>
    <mergeCell ref="AF136:AG136"/>
    <mergeCell ref="AF137:AG137"/>
    <mergeCell ref="AF138:AG138"/>
    <mergeCell ref="AF139:AG139"/>
    <mergeCell ref="AB134:AC134"/>
    <mergeCell ref="AB135:AC135"/>
    <mergeCell ref="AB136:AC136"/>
    <mergeCell ref="AB137:AC137"/>
    <mergeCell ref="AB138:AC138"/>
    <mergeCell ref="AB139:AC139"/>
    <mergeCell ref="X124:AC124"/>
    <mergeCell ref="AA99:AD99"/>
    <mergeCell ref="AE99:AH99"/>
    <mergeCell ref="AB125:AC125"/>
    <mergeCell ref="AB126:AC126"/>
    <mergeCell ref="AB127:AC127"/>
    <mergeCell ref="AB128:AC128"/>
    <mergeCell ref="AB129:AC129"/>
    <mergeCell ref="AB130:AC130"/>
    <mergeCell ref="AB131:AC131"/>
    <mergeCell ref="AD124:AE124"/>
    <mergeCell ref="AD125:AE125"/>
    <mergeCell ref="AD126:AE126"/>
    <mergeCell ref="AD127:AE127"/>
    <mergeCell ref="AD128:AE128"/>
    <mergeCell ref="AD129:AE129"/>
    <mergeCell ref="AD130:AE130"/>
    <mergeCell ref="AD131:AE131"/>
    <mergeCell ref="AF124:AG124"/>
    <mergeCell ref="AF125:AG125"/>
    <mergeCell ref="AF126:AG126"/>
    <mergeCell ref="AF127:AG127"/>
    <mergeCell ref="AF128:AG128"/>
    <mergeCell ref="AF129:AG129"/>
    <mergeCell ref="AF130:AG130"/>
    <mergeCell ref="D97:G97"/>
    <mergeCell ref="H97:Q97"/>
    <mergeCell ref="R97:T97"/>
    <mergeCell ref="U97:W97"/>
    <mergeCell ref="X97:Z97"/>
    <mergeCell ref="AA97:AD97"/>
    <mergeCell ref="AE97:AH97"/>
    <mergeCell ref="D98:G98"/>
    <mergeCell ref="H98:Q98"/>
    <mergeCell ref="R98:T98"/>
    <mergeCell ref="U98:W98"/>
    <mergeCell ref="X98:Z98"/>
    <mergeCell ref="AA98:AD98"/>
    <mergeCell ref="AE98:AH98"/>
    <mergeCell ref="AF112:AH112"/>
    <mergeCell ref="AF113:AH113"/>
    <mergeCell ref="AF114:AH114"/>
    <mergeCell ref="D95:G95"/>
    <mergeCell ref="H95:Q95"/>
    <mergeCell ref="R95:T95"/>
    <mergeCell ref="U95:W95"/>
    <mergeCell ref="X95:Z95"/>
    <mergeCell ref="AA95:AD95"/>
    <mergeCell ref="AE95:AH95"/>
    <mergeCell ref="D96:G96"/>
    <mergeCell ref="H96:Q96"/>
    <mergeCell ref="R96:T96"/>
    <mergeCell ref="U96:W96"/>
    <mergeCell ref="X96:Z96"/>
    <mergeCell ref="AA96:AD96"/>
    <mergeCell ref="AE96:AH96"/>
    <mergeCell ref="D93:G93"/>
    <mergeCell ref="H93:Q93"/>
    <mergeCell ref="R93:T93"/>
    <mergeCell ref="U93:W93"/>
    <mergeCell ref="X93:Z93"/>
    <mergeCell ref="AA93:AD93"/>
    <mergeCell ref="AE93:AH93"/>
    <mergeCell ref="D94:G94"/>
    <mergeCell ref="H94:Q94"/>
    <mergeCell ref="R94:T94"/>
    <mergeCell ref="U94:W94"/>
    <mergeCell ref="X94:Z94"/>
    <mergeCell ref="AA94:AD94"/>
    <mergeCell ref="AE94:AH94"/>
    <mergeCell ref="D91:G91"/>
    <mergeCell ref="H91:Q91"/>
    <mergeCell ref="R91:T91"/>
    <mergeCell ref="U91:W91"/>
    <mergeCell ref="X91:Z91"/>
    <mergeCell ref="AA91:AD91"/>
    <mergeCell ref="AE91:AH91"/>
    <mergeCell ref="D92:G92"/>
    <mergeCell ref="H92:Q92"/>
    <mergeCell ref="R92:T92"/>
    <mergeCell ref="U92:W92"/>
    <mergeCell ref="X92:Z92"/>
    <mergeCell ref="AA92:AD92"/>
    <mergeCell ref="AE92:AH92"/>
    <mergeCell ref="D89:G89"/>
    <mergeCell ref="H89:Q89"/>
    <mergeCell ref="R89:T89"/>
    <mergeCell ref="U89:W89"/>
    <mergeCell ref="X89:Z89"/>
    <mergeCell ref="AA89:AD89"/>
    <mergeCell ref="AE89:AH89"/>
    <mergeCell ref="D90:G90"/>
    <mergeCell ref="H90:Q90"/>
    <mergeCell ref="R90:T90"/>
    <mergeCell ref="U90:W90"/>
    <mergeCell ref="X90:Z90"/>
    <mergeCell ref="AA90:AD90"/>
    <mergeCell ref="AE90:AH90"/>
    <mergeCell ref="AY86:AZ86"/>
    <mergeCell ref="D87:G87"/>
    <mergeCell ref="H87:Q87"/>
    <mergeCell ref="R87:T87"/>
    <mergeCell ref="U87:W87"/>
    <mergeCell ref="X87:Z87"/>
    <mergeCell ref="AA87:AD87"/>
    <mergeCell ref="AE87:AH87"/>
    <mergeCell ref="D88:G88"/>
    <mergeCell ref="H88:Q88"/>
    <mergeCell ref="R88:T88"/>
    <mergeCell ref="U88:W88"/>
    <mergeCell ref="X88:Z88"/>
    <mergeCell ref="AA88:AD88"/>
    <mergeCell ref="AE88:AH88"/>
    <mergeCell ref="AA61:AD61"/>
    <mergeCell ref="AE61:AH61"/>
    <mergeCell ref="D86:G86"/>
    <mergeCell ref="H86:Q86"/>
    <mergeCell ref="R86:T86"/>
    <mergeCell ref="U86:W86"/>
    <mergeCell ref="X86:Z86"/>
    <mergeCell ref="AA86:AD86"/>
    <mergeCell ref="AE86:AH86"/>
    <mergeCell ref="AA73:AD73"/>
    <mergeCell ref="AE73:AH73"/>
    <mergeCell ref="R73:T73"/>
    <mergeCell ref="U73:W73"/>
    <mergeCell ref="X73:Z73"/>
    <mergeCell ref="D73:G73"/>
    <mergeCell ref="AA72:AD72"/>
    <mergeCell ref="AE72:AH72"/>
    <mergeCell ref="R72:T72"/>
    <mergeCell ref="AA75:AD75"/>
    <mergeCell ref="AE75:AH75"/>
    <mergeCell ref="R75:T75"/>
    <mergeCell ref="U75:W75"/>
    <mergeCell ref="X75:Z75"/>
    <mergeCell ref="D75:G75"/>
    <mergeCell ref="AA58:AD58"/>
    <mergeCell ref="AE58:AH58"/>
    <mergeCell ref="D59:N59"/>
    <mergeCell ref="O59:R59"/>
    <mergeCell ref="S59:V59"/>
    <mergeCell ref="W59:Z59"/>
    <mergeCell ref="AA59:AD59"/>
    <mergeCell ref="AE59:AH59"/>
    <mergeCell ref="D60:N60"/>
    <mergeCell ref="O60:R60"/>
    <mergeCell ref="S60:V60"/>
    <mergeCell ref="W60:Z60"/>
    <mergeCell ref="AA60:AD60"/>
    <mergeCell ref="AE60:AH60"/>
    <mergeCell ref="AA55:AD55"/>
    <mergeCell ref="AE55:AH55"/>
    <mergeCell ref="D56:N56"/>
    <mergeCell ref="O56:R56"/>
    <mergeCell ref="S56:V56"/>
    <mergeCell ref="W56:Z56"/>
    <mergeCell ref="AA56:AD56"/>
    <mergeCell ref="AE56:AH56"/>
    <mergeCell ref="D57:N57"/>
    <mergeCell ref="O57:R57"/>
    <mergeCell ref="S57:V57"/>
    <mergeCell ref="W57:Z57"/>
    <mergeCell ref="AA57:AD57"/>
    <mergeCell ref="AE57:AH57"/>
    <mergeCell ref="AA52:AD52"/>
    <mergeCell ref="AE52:AH52"/>
    <mergeCell ref="D53:N53"/>
    <mergeCell ref="O53:R53"/>
    <mergeCell ref="S53:V53"/>
    <mergeCell ref="W53:Z53"/>
    <mergeCell ref="AA53:AD53"/>
    <mergeCell ref="AE53:AH53"/>
    <mergeCell ref="D54:N54"/>
    <mergeCell ref="O54:R54"/>
    <mergeCell ref="S54:V54"/>
    <mergeCell ref="W54:Z54"/>
    <mergeCell ref="AA54:AD54"/>
    <mergeCell ref="AE54:AH54"/>
    <mergeCell ref="AF115:AH115"/>
    <mergeCell ref="AF116:AH116"/>
    <mergeCell ref="AF117:AH117"/>
    <mergeCell ref="AF118:AH118"/>
    <mergeCell ref="AF119:AH119"/>
    <mergeCell ref="Z103:AH103"/>
    <mergeCell ref="AC104:AE104"/>
    <mergeCell ref="AC106:AE106"/>
    <mergeCell ref="AC105:AE105"/>
    <mergeCell ref="AC119:AE119"/>
    <mergeCell ref="C2:AK2"/>
    <mergeCell ref="AF104:AH104"/>
    <mergeCell ref="AF105:AH105"/>
    <mergeCell ref="AF106:AH106"/>
    <mergeCell ref="AF107:AH107"/>
    <mergeCell ref="AF108:AH108"/>
    <mergeCell ref="AF109:AH109"/>
    <mergeCell ref="AF110:AH110"/>
    <mergeCell ref="AF111:AH111"/>
    <mergeCell ref="D48:N48"/>
    <mergeCell ref="O48:R48"/>
    <mergeCell ref="S48:V48"/>
    <mergeCell ref="W48:Z48"/>
    <mergeCell ref="AA48:AD48"/>
    <mergeCell ref="AE48:AH48"/>
    <mergeCell ref="D49:N49"/>
    <mergeCell ref="O49:R49"/>
    <mergeCell ref="S49:V49"/>
    <mergeCell ref="W49:Z49"/>
    <mergeCell ref="AA49:AD49"/>
    <mergeCell ref="AE49:AH49"/>
    <mergeCell ref="D50:N50"/>
    <mergeCell ref="O50:R50"/>
    <mergeCell ref="S50:V50"/>
    <mergeCell ref="N8:T8"/>
    <mergeCell ref="K19:N19"/>
    <mergeCell ref="O19:R19"/>
    <mergeCell ref="S19:V19"/>
    <mergeCell ref="W19:Z19"/>
    <mergeCell ref="AA19:AD19"/>
    <mergeCell ref="AE19:AH19"/>
    <mergeCell ref="N9:T9"/>
    <mergeCell ref="D18:J19"/>
    <mergeCell ref="K18:V18"/>
    <mergeCell ref="W18:AH18"/>
    <mergeCell ref="N10:T10"/>
    <mergeCell ref="D21:J21"/>
    <mergeCell ref="K21:N21"/>
    <mergeCell ref="O21:R21"/>
    <mergeCell ref="S21:V21"/>
    <mergeCell ref="W21:Z21"/>
    <mergeCell ref="AA21:AD21"/>
    <mergeCell ref="AE21:AH21"/>
    <mergeCell ref="AE20:AH20"/>
    <mergeCell ref="D20:J20"/>
    <mergeCell ref="K20:N20"/>
    <mergeCell ref="O20:R20"/>
    <mergeCell ref="S20:V20"/>
    <mergeCell ref="W20:Z20"/>
    <mergeCell ref="AA20:AD20"/>
    <mergeCell ref="D23:J23"/>
    <mergeCell ref="K23:N23"/>
    <mergeCell ref="O23:R23"/>
    <mergeCell ref="S23:V23"/>
    <mergeCell ref="W23:Z23"/>
    <mergeCell ref="AA23:AD23"/>
    <mergeCell ref="AE23:AH23"/>
    <mergeCell ref="AE22:AH22"/>
    <mergeCell ref="D22:J22"/>
    <mergeCell ref="K22:N22"/>
    <mergeCell ref="O22:R22"/>
    <mergeCell ref="S22:V22"/>
    <mergeCell ref="W22:Z22"/>
    <mergeCell ref="AA22:AD22"/>
    <mergeCell ref="D25:J25"/>
    <mergeCell ref="K25:V25"/>
    <mergeCell ref="W25:AH25"/>
    <mergeCell ref="AE24:AH24"/>
    <mergeCell ref="D24:J24"/>
    <mergeCell ref="K24:N24"/>
    <mergeCell ref="O24:R24"/>
    <mergeCell ref="S24:V24"/>
    <mergeCell ref="W24:Z24"/>
    <mergeCell ref="AA24:AD24"/>
    <mergeCell ref="D31:N31"/>
    <mergeCell ref="O31:R31"/>
    <mergeCell ref="S31:V31"/>
    <mergeCell ref="W31:Z31"/>
    <mergeCell ref="AA31:AD31"/>
    <mergeCell ref="AE31:AH31"/>
    <mergeCell ref="D30:N30"/>
    <mergeCell ref="O30:R30"/>
    <mergeCell ref="S30:V30"/>
    <mergeCell ref="W30:Z30"/>
    <mergeCell ref="AA30:AD30"/>
    <mergeCell ref="AE30:AH30"/>
    <mergeCell ref="AA34:AD34"/>
    <mergeCell ref="AE34:AH34"/>
    <mergeCell ref="D33:N33"/>
    <mergeCell ref="O33:R33"/>
    <mergeCell ref="S33:V33"/>
    <mergeCell ref="W33:Z33"/>
    <mergeCell ref="AA33:AD33"/>
    <mergeCell ref="AE33:AH33"/>
    <mergeCell ref="D32:N32"/>
    <mergeCell ref="O32:R32"/>
    <mergeCell ref="S32:V32"/>
    <mergeCell ref="W32:Z32"/>
    <mergeCell ref="AA32:AD32"/>
    <mergeCell ref="AE32:AH32"/>
    <mergeCell ref="D34:N34"/>
    <mergeCell ref="O34:R34"/>
    <mergeCell ref="S34:V34"/>
    <mergeCell ref="W34:Z34"/>
    <mergeCell ref="AA37:AD37"/>
    <mergeCell ref="AE37:AH37"/>
    <mergeCell ref="D36:N36"/>
    <mergeCell ref="O36:R36"/>
    <mergeCell ref="S36:V36"/>
    <mergeCell ref="W36:Z36"/>
    <mergeCell ref="AA36:AD36"/>
    <mergeCell ref="AE36:AH36"/>
    <mergeCell ref="D35:N35"/>
    <mergeCell ref="O35:R35"/>
    <mergeCell ref="S35:V35"/>
    <mergeCell ref="W35:Z35"/>
    <mergeCell ref="AA35:AD35"/>
    <mergeCell ref="AE35:AH35"/>
    <mergeCell ref="D37:N37"/>
    <mergeCell ref="O37:R37"/>
    <mergeCell ref="S37:V37"/>
    <mergeCell ref="W37:Z37"/>
    <mergeCell ref="AE38:AH38"/>
    <mergeCell ref="D41:N41"/>
    <mergeCell ref="O41:R41"/>
    <mergeCell ref="S41:V41"/>
    <mergeCell ref="W41:Z41"/>
    <mergeCell ref="AA41:AD41"/>
    <mergeCell ref="AE41:AH41"/>
    <mergeCell ref="D40:N40"/>
    <mergeCell ref="O40:R40"/>
    <mergeCell ref="S40:V40"/>
    <mergeCell ref="W40:Z40"/>
    <mergeCell ref="AA40:AD40"/>
    <mergeCell ref="AE40:AH40"/>
    <mergeCell ref="AE39:AH39"/>
    <mergeCell ref="D39:N39"/>
    <mergeCell ref="O39:R39"/>
    <mergeCell ref="S39:V39"/>
    <mergeCell ref="W39:Z39"/>
    <mergeCell ref="AA39:AD39"/>
    <mergeCell ref="D38:N38"/>
    <mergeCell ref="O38:R38"/>
    <mergeCell ref="S38:V38"/>
    <mergeCell ref="W38:Z38"/>
    <mergeCell ref="AA38:AD38"/>
    <mergeCell ref="AA43:AD43"/>
    <mergeCell ref="AE43:AH43"/>
    <mergeCell ref="D42:N42"/>
    <mergeCell ref="O42:R42"/>
    <mergeCell ref="S42:V42"/>
    <mergeCell ref="W42:Z42"/>
    <mergeCell ref="AA42:AD42"/>
    <mergeCell ref="AE42:AH42"/>
    <mergeCell ref="AA69:AD69"/>
    <mergeCell ref="AE69:AH69"/>
    <mergeCell ref="AA68:AD68"/>
    <mergeCell ref="AE68:AH68"/>
    <mergeCell ref="D68:G68"/>
    <mergeCell ref="D69:G69"/>
    <mergeCell ref="W50:Z50"/>
    <mergeCell ref="AA50:AD50"/>
    <mergeCell ref="AE50:AH50"/>
    <mergeCell ref="D51:N51"/>
    <mergeCell ref="O51:R51"/>
    <mergeCell ref="S51:V51"/>
    <mergeCell ref="W51:Z51"/>
    <mergeCell ref="AA51:AD51"/>
    <mergeCell ref="AE51:AH51"/>
    <mergeCell ref="D52:N52"/>
    <mergeCell ref="AY68:AZ68"/>
    <mergeCell ref="AA71:AD71"/>
    <mergeCell ref="AE71:AH71"/>
    <mergeCell ref="R71:T71"/>
    <mergeCell ref="U71:W71"/>
    <mergeCell ref="X71:Z71"/>
    <mergeCell ref="AA70:AD70"/>
    <mergeCell ref="AE70:AH70"/>
    <mergeCell ref="R70:T70"/>
    <mergeCell ref="U70:W70"/>
    <mergeCell ref="X70:Z70"/>
    <mergeCell ref="X68:Z68"/>
    <mergeCell ref="U68:W68"/>
    <mergeCell ref="R68:T68"/>
    <mergeCell ref="X69:Z69"/>
    <mergeCell ref="U69:W69"/>
    <mergeCell ref="R69:T69"/>
    <mergeCell ref="AA74:AD74"/>
    <mergeCell ref="AE74:AH74"/>
    <mergeCell ref="R74:T74"/>
    <mergeCell ref="U74:W74"/>
    <mergeCell ref="X74:Z74"/>
    <mergeCell ref="D74:G74"/>
    <mergeCell ref="AA77:AD77"/>
    <mergeCell ref="AE77:AH77"/>
    <mergeCell ref="R77:T77"/>
    <mergeCell ref="U77:W77"/>
    <mergeCell ref="X77:Z77"/>
    <mergeCell ref="D77:G77"/>
    <mergeCell ref="AA76:AD76"/>
    <mergeCell ref="AE76:AH76"/>
    <mergeCell ref="R76:T76"/>
    <mergeCell ref="U76:W76"/>
    <mergeCell ref="X76:Z76"/>
    <mergeCell ref="D76:G76"/>
    <mergeCell ref="H74:Q74"/>
    <mergeCell ref="H75:Q75"/>
    <mergeCell ref="H76:Q76"/>
    <mergeCell ref="H77:Q77"/>
    <mergeCell ref="AA78:AD78"/>
    <mergeCell ref="AE78:AH78"/>
    <mergeCell ref="R78:T78"/>
    <mergeCell ref="U78:W78"/>
    <mergeCell ref="X78:Z78"/>
    <mergeCell ref="D78:G78"/>
    <mergeCell ref="AA81:AD81"/>
    <mergeCell ref="AE81:AH81"/>
    <mergeCell ref="AA80:AD80"/>
    <mergeCell ref="AE80:AH80"/>
    <mergeCell ref="R80:T80"/>
    <mergeCell ref="U80:W80"/>
    <mergeCell ref="X80:Z80"/>
    <mergeCell ref="D80:G80"/>
    <mergeCell ref="AA79:AD79"/>
    <mergeCell ref="AE79:AH79"/>
    <mergeCell ref="R79:T79"/>
    <mergeCell ref="U79:W79"/>
    <mergeCell ref="X79:Z79"/>
    <mergeCell ref="D79:G79"/>
    <mergeCell ref="H78:Q78"/>
    <mergeCell ref="H79:Q79"/>
    <mergeCell ref="H80:Q80"/>
    <mergeCell ref="D103:N104"/>
    <mergeCell ref="O103:P103"/>
    <mergeCell ref="Q103:Y103"/>
    <mergeCell ref="D106:N106"/>
    <mergeCell ref="O106:P106"/>
    <mergeCell ref="Q106:S106"/>
    <mergeCell ref="T106:V106"/>
    <mergeCell ref="W106:Y106"/>
    <mergeCell ref="Z106:AB106"/>
    <mergeCell ref="D105:N105"/>
    <mergeCell ref="O105:P105"/>
    <mergeCell ref="Q105:S105"/>
    <mergeCell ref="T105:V105"/>
    <mergeCell ref="W105:Y105"/>
    <mergeCell ref="Z105:AB105"/>
    <mergeCell ref="O104:P104"/>
    <mergeCell ref="Q104:S104"/>
    <mergeCell ref="T104:V104"/>
    <mergeCell ref="W104:Y104"/>
    <mergeCell ref="Z104:AB104"/>
    <mergeCell ref="D108:N108"/>
    <mergeCell ref="O108:P108"/>
    <mergeCell ref="Q108:S108"/>
    <mergeCell ref="T108:V108"/>
    <mergeCell ref="W108:Y108"/>
    <mergeCell ref="Z108:AB108"/>
    <mergeCell ref="AC108:AE108"/>
    <mergeCell ref="AC107:AE107"/>
    <mergeCell ref="D107:N107"/>
    <mergeCell ref="O107:P107"/>
    <mergeCell ref="Q107:S107"/>
    <mergeCell ref="T107:V107"/>
    <mergeCell ref="W107:Y107"/>
    <mergeCell ref="Z107:AB107"/>
    <mergeCell ref="D110:N110"/>
    <mergeCell ref="O110:P110"/>
    <mergeCell ref="Q110:S110"/>
    <mergeCell ref="T110:V110"/>
    <mergeCell ref="W110:Y110"/>
    <mergeCell ref="Z110:AB110"/>
    <mergeCell ref="AC110:AE110"/>
    <mergeCell ref="AC109:AE109"/>
    <mergeCell ref="D109:N109"/>
    <mergeCell ref="O109:P109"/>
    <mergeCell ref="Q109:S109"/>
    <mergeCell ref="T109:V109"/>
    <mergeCell ref="W109:Y109"/>
    <mergeCell ref="Z109:AB109"/>
    <mergeCell ref="D112:N112"/>
    <mergeCell ref="O112:P112"/>
    <mergeCell ref="Q112:S112"/>
    <mergeCell ref="T112:V112"/>
    <mergeCell ref="W112:Y112"/>
    <mergeCell ref="Z112:AB112"/>
    <mergeCell ref="AC112:AE112"/>
    <mergeCell ref="AC111:AE111"/>
    <mergeCell ref="D111:N111"/>
    <mergeCell ref="O111:P111"/>
    <mergeCell ref="Q111:S111"/>
    <mergeCell ref="T111:V111"/>
    <mergeCell ref="W111:Y111"/>
    <mergeCell ref="Z111:AB111"/>
    <mergeCell ref="D114:N114"/>
    <mergeCell ref="O114:P114"/>
    <mergeCell ref="Q114:S114"/>
    <mergeCell ref="T114:V114"/>
    <mergeCell ref="W114:Y114"/>
    <mergeCell ref="Z114:AB114"/>
    <mergeCell ref="AC114:AE114"/>
    <mergeCell ref="AC113:AE113"/>
    <mergeCell ref="D113:N113"/>
    <mergeCell ref="O113:P113"/>
    <mergeCell ref="Q113:S113"/>
    <mergeCell ref="T113:V113"/>
    <mergeCell ref="W113:Y113"/>
    <mergeCell ref="Z113:AB113"/>
    <mergeCell ref="D116:N116"/>
    <mergeCell ref="O116:P116"/>
    <mergeCell ref="Q116:S116"/>
    <mergeCell ref="T116:V116"/>
    <mergeCell ref="W116:Y116"/>
    <mergeCell ref="Z116:AB116"/>
    <mergeCell ref="AC116:AE116"/>
    <mergeCell ref="AC115:AE115"/>
    <mergeCell ref="D115:N115"/>
    <mergeCell ref="O115:P115"/>
    <mergeCell ref="Q115:S115"/>
    <mergeCell ref="T115:V115"/>
    <mergeCell ref="W115:Y115"/>
    <mergeCell ref="Z115:AB115"/>
    <mergeCell ref="W118:Y118"/>
    <mergeCell ref="Z118:AB118"/>
    <mergeCell ref="AC118:AE118"/>
    <mergeCell ref="AC117:AE117"/>
    <mergeCell ref="D117:N117"/>
    <mergeCell ref="O117:P117"/>
    <mergeCell ref="Q117:S117"/>
    <mergeCell ref="T117:V117"/>
    <mergeCell ref="W117:Y117"/>
    <mergeCell ref="Z117:AB117"/>
    <mergeCell ref="L124:M124"/>
    <mergeCell ref="N124:S124"/>
    <mergeCell ref="L125:M125"/>
    <mergeCell ref="N125:O125"/>
    <mergeCell ref="P125:Q125"/>
    <mergeCell ref="D119:P119"/>
    <mergeCell ref="Q119:S119"/>
    <mergeCell ref="T119:V119"/>
    <mergeCell ref="D118:N118"/>
    <mergeCell ref="O118:P118"/>
    <mergeCell ref="Q118:S118"/>
    <mergeCell ref="T118:V118"/>
    <mergeCell ref="W119:Y119"/>
    <mergeCell ref="Z119:AB119"/>
    <mergeCell ref="R125:S125"/>
    <mergeCell ref="T125:U125"/>
    <mergeCell ref="V125:W125"/>
    <mergeCell ref="X125:Y125"/>
    <mergeCell ref="Z125:AA125"/>
    <mergeCell ref="D127:K127"/>
    <mergeCell ref="L127:M127"/>
    <mergeCell ref="N127:O127"/>
    <mergeCell ref="P127:Q127"/>
    <mergeCell ref="R127:S127"/>
    <mergeCell ref="T127:U127"/>
    <mergeCell ref="V127:W127"/>
    <mergeCell ref="D126:K126"/>
    <mergeCell ref="L126:M126"/>
    <mergeCell ref="N126:O126"/>
    <mergeCell ref="P126:Q126"/>
    <mergeCell ref="R126:S126"/>
    <mergeCell ref="T126:U126"/>
    <mergeCell ref="V126:W126"/>
    <mergeCell ref="X126:Y126"/>
    <mergeCell ref="Z126:AA126"/>
    <mergeCell ref="D124:K125"/>
    <mergeCell ref="N129:O129"/>
    <mergeCell ref="P129:Q129"/>
    <mergeCell ref="R129:S129"/>
    <mergeCell ref="X127:Y127"/>
    <mergeCell ref="Z127:AA127"/>
    <mergeCell ref="D128:K128"/>
    <mergeCell ref="L128:M128"/>
    <mergeCell ref="N128:O128"/>
    <mergeCell ref="P128:Q128"/>
    <mergeCell ref="R128:S128"/>
    <mergeCell ref="T128:U128"/>
    <mergeCell ref="T129:U129"/>
    <mergeCell ref="V129:W129"/>
    <mergeCell ref="X129:Y129"/>
    <mergeCell ref="Z129:AA129"/>
    <mergeCell ref="V128:W128"/>
    <mergeCell ref="X128:Y128"/>
    <mergeCell ref="Z128:AA128"/>
    <mergeCell ref="Z130:AA130"/>
    <mergeCell ref="D130:K130"/>
    <mergeCell ref="L130:M130"/>
    <mergeCell ref="N130:O130"/>
    <mergeCell ref="P130:Q130"/>
    <mergeCell ref="R130:S130"/>
    <mergeCell ref="D132:K132"/>
    <mergeCell ref="L132:M132"/>
    <mergeCell ref="N132:O132"/>
    <mergeCell ref="P132:Q132"/>
    <mergeCell ref="R132:S132"/>
    <mergeCell ref="T132:U132"/>
    <mergeCell ref="V131:W131"/>
    <mergeCell ref="X131:Y131"/>
    <mergeCell ref="Z131:AA131"/>
    <mergeCell ref="D131:K131"/>
    <mergeCell ref="L131:M131"/>
    <mergeCell ref="N131:O131"/>
    <mergeCell ref="P131:Q131"/>
    <mergeCell ref="R131:S131"/>
    <mergeCell ref="T131:U131"/>
    <mergeCell ref="T130:U130"/>
    <mergeCell ref="V130:W130"/>
    <mergeCell ref="X130:Y130"/>
    <mergeCell ref="Z133:AA133"/>
    <mergeCell ref="D133:K133"/>
    <mergeCell ref="L133:M133"/>
    <mergeCell ref="N133:O133"/>
    <mergeCell ref="P133:Q133"/>
    <mergeCell ref="R133:S133"/>
    <mergeCell ref="T133:U133"/>
    <mergeCell ref="V132:W132"/>
    <mergeCell ref="X132:Y132"/>
    <mergeCell ref="Z132:AA132"/>
    <mergeCell ref="Z136:AA136"/>
    <mergeCell ref="D136:K136"/>
    <mergeCell ref="L136:M136"/>
    <mergeCell ref="N136:O136"/>
    <mergeCell ref="P136:Q136"/>
    <mergeCell ref="R136:S136"/>
    <mergeCell ref="T136:U136"/>
    <mergeCell ref="V134:W134"/>
    <mergeCell ref="X134:Y134"/>
    <mergeCell ref="Z134:AA134"/>
    <mergeCell ref="D134:K134"/>
    <mergeCell ref="L134:M134"/>
    <mergeCell ref="N134:O134"/>
    <mergeCell ref="P134:Q134"/>
    <mergeCell ref="R134:S134"/>
    <mergeCell ref="T134:U134"/>
    <mergeCell ref="V135:W135"/>
    <mergeCell ref="X135:Y135"/>
    <mergeCell ref="Z135:AA135"/>
    <mergeCell ref="D135:K135"/>
    <mergeCell ref="L135:M135"/>
    <mergeCell ref="N135:O135"/>
    <mergeCell ref="P135:Q135"/>
    <mergeCell ref="R135:S135"/>
    <mergeCell ref="Z137:AA137"/>
    <mergeCell ref="D137:K137"/>
    <mergeCell ref="L137:M137"/>
    <mergeCell ref="N137:O137"/>
    <mergeCell ref="P137:Q137"/>
    <mergeCell ref="R137:S137"/>
    <mergeCell ref="T137:U137"/>
    <mergeCell ref="V138:W138"/>
    <mergeCell ref="X138:Y138"/>
    <mergeCell ref="Z138:AA138"/>
    <mergeCell ref="D138:K138"/>
    <mergeCell ref="L138:M138"/>
    <mergeCell ref="N138:O138"/>
    <mergeCell ref="P138:Q138"/>
    <mergeCell ref="R138:S138"/>
    <mergeCell ref="T138:U138"/>
    <mergeCell ref="Z139:AA139"/>
    <mergeCell ref="D139:K139"/>
    <mergeCell ref="L139:M139"/>
    <mergeCell ref="N139:O139"/>
    <mergeCell ref="P139:Q139"/>
    <mergeCell ref="R139:S139"/>
    <mergeCell ref="T139:U139"/>
    <mergeCell ref="S149:U149"/>
    <mergeCell ref="V149:X149"/>
    <mergeCell ref="AE146:AG146"/>
    <mergeCell ref="AA159:AD159"/>
    <mergeCell ref="Y145:AA145"/>
    <mergeCell ref="AB145:AD145"/>
    <mergeCell ref="AE145:AG145"/>
    <mergeCell ref="Y150:AA150"/>
    <mergeCell ref="AB150:AD150"/>
    <mergeCell ref="AE150:AG150"/>
    <mergeCell ref="L149:M149"/>
    <mergeCell ref="Y149:AA149"/>
    <mergeCell ref="AB149:AD149"/>
    <mergeCell ref="AE149:AG149"/>
    <mergeCell ref="Y147:AA147"/>
    <mergeCell ref="AB147:AD147"/>
    <mergeCell ref="AE147:AG147"/>
    <mergeCell ref="Y148:AA148"/>
    <mergeCell ref="AB148:AD148"/>
    <mergeCell ref="AE148:AG148"/>
    <mergeCell ref="P147:R147"/>
    <mergeCell ref="S147:U147"/>
    <mergeCell ref="V147:X147"/>
    <mergeCell ref="P148:R148"/>
    <mergeCell ref="S148:U148"/>
    <mergeCell ref="V148:X148"/>
    <mergeCell ref="AA160:AD160"/>
    <mergeCell ref="U168:X168"/>
    <mergeCell ref="AA166:AD166"/>
    <mergeCell ref="AA167:AD167"/>
    <mergeCell ref="AA168:AD168"/>
    <mergeCell ref="S150:U150"/>
    <mergeCell ref="Y152:AA152"/>
    <mergeCell ref="AB152:AD152"/>
    <mergeCell ref="AE152:AG152"/>
    <mergeCell ref="Y151:AA151"/>
    <mergeCell ref="AB151:AD151"/>
    <mergeCell ref="AE151:AG151"/>
    <mergeCell ref="U161:X161"/>
    <mergeCell ref="AA161:AD161"/>
    <mergeCell ref="U157:X157"/>
    <mergeCell ref="U158:X158"/>
    <mergeCell ref="U159:X159"/>
    <mergeCell ref="E204:M204"/>
    <mergeCell ref="E207:M207"/>
    <mergeCell ref="T207:AD207"/>
    <mergeCell ref="T195:V195"/>
    <mergeCell ref="T197:V197"/>
    <mergeCell ref="T196:V196"/>
    <mergeCell ref="U203:Z203"/>
    <mergeCell ref="AB203:AE203"/>
    <mergeCell ref="T187:V187"/>
    <mergeCell ref="T188:V188"/>
    <mergeCell ref="Y187:AA187"/>
    <mergeCell ref="Y188:AA188"/>
    <mergeCell ref="Y189:AA189"/>
    <mergeCell ref="T190:V190"/>
    <mergeCell ref="Y190:AA190"/>
    <mergeCell ref="T189:V189"/>
    <mergeCell ref="Y194:AA194"/>
    <mergeCell ref="T194:V194"/>
    <mergeCell ref="Y185:AA185"/>
    <mergeCell ref="Y186:AA186"/>
    <mergeCell ref="T184:V184"/>
    <mergeCell ref="Y184:AA184"/>
    <mergeCell ref="AA172:AD172"/>
    <mergeCell ref="AA164:AD164"/>
    <mergeCell ref="AA162:AD162"/>
    <mergeCell ref="AA163:AD163"/>
    <mergeCell ref="AA169:AD169"/>
    <mergeCell ref="AA170:AD170"/>
    <mergeCell ref="AA165:AD165"/>
    <mergeCell ref="AA171:AD171"/>
    <mergeCell ref="U166:X166"/>
    <mergeCell ref="U167:X167"/>
    <mergeCell ref="U162:X162"/>
    <mergeCell ref="U163:X163"/>
    <mergeCell ref="U170:X170"/>
    <mergeCell ref="U164:X164"/>
    <mergeCell ref="U165:X165"/>
    <mergeCell ref="X72:Z72"/>
    <mergeCell ref="D72:G72"/>
    <mergeCell ref="O52:R52"/>
    <mergeCell ref="S52:V52"/>
    <mergeCell ref="W52:Z52"/>
    <mergeCell ref="D55:N55"/>
    <mergeCell ref="O55:R55"/>
    <mergeCell ref="S55:V55"/>
    <mergeCell ref="D70:G70"/>
    <mergeCell ref="D71:G71"/>
    <mergeCell ref="H70:Q70"/>
    <mergeCell ref="H71:Q71"/>
    <mergeCell ref="W55:Z55"/>
    <mergeCell ref="D58:N58"/>
    <mergeCell ref="O58:R58"/>
    <mergeCell ref="S58:V58"/>
    <mergeCell ref="W58:Z58"/>
    <mergeCell ref="H68:Q68"/>
    <mergeCell ref="H69:Q69"/>
    <mergeCell ref="H72:Q72"/>
    <mergeCell ref="U72:W72"/>
    <mergeCell ref="H73:Q73"/>
    <mergeCell ref="T181:V181"/>
    <mergeCell ref="T185:V185"/>
    <mergeCell ref="T186:V186"/>
    <mergeCell ref="T178:V178"/>
    <mergeCell ref="T179:V179"/>
    <mergeCell ref="T180:V180"/>
    <mergeCell ref="U169:X169"/>
    <mergeCell ref="U171:X171"/>
    <mergeCell ref="U172:X172"/>
    <mergeCell ref="U160:X160"/>
    <mergeCell ref="P149:R149"/>
    <mergeCell ref="P150:R150"/>
    <mergeCell ref="V139:W139"/>
    <mergeCell ref="X139:Y139"/>
    <mergeCell ref="V137:W137"/>
    <mergeCell ref="X137:Y137"/>
    <mergeCell ref="V136:W136"/>
    <mergeCell ref="X136:Y136"/>
    <mergeCell ref="T135:U135"/>
    <mergeCell ref="V133:W133"/>
    <mergeCell ref="X133:Y133"/>
    <mergeCell ref="D129:K129"/>
    <mergeCell ref="L129:M129"/>
  </mergeCells>
  <conditionalFormatting sqref="T203:U203">
    <cfRule type="cellIs" dxfId="13" priority="29" stopIfTrue="1" operator="equal">
      <formula>"0 ,"</formula>
    </cfRule>
  </conditionalFormatting>
  <conditionalFormatting sqref="T119:V119">
    <cfRule type="cellIs" dxfId="12" priority="7" operator="notEqual">
      <formula>$AM$25</formula>
    </cfRule>
  </conditionalFormatting>
  <conditionalFormatting sqref="T187:V187">
    <cfRule type="cellIs" dxfId="11" priority="26" stopIfTrue="1" operator="greaterThanOrEqual">
      <formula>$T$180</formula>
    </cfRule>
    <cfRule type="cellIs" dxfId="10" priority="27" stopIfTrue="1" operator="lessThan">
      <formula>$T$179</formula>
    </cfRule>
  </conditionalFormatting>
  <conditionalFormatting sqref="T190:V190">
    <cfRule type="cellIs" dxfId="9" priority="4" operator="lessThan">
      <formula>$BE$190</formula>
    </cfRule>
  </conditionalFormatting>
  <conditionalFormatting sqref="T195:V197 Y195:AA197">
    <cfRule type="cellIs" dxfId="8" priority="5" operator="notEqual">
      <formula>"si"</formula>
    </cfRule>
  </conditionalFormatting>
  <conditionalFormatting sqref="T195:V197">
    <cfRule type="cellIs" dxfId="7" priority="11" stopIfTrue="1" operator="equal">
      <formula>"no"</formula>
    </cfRule>
    <cfRule type="cellIs" dxfId="6" priority="2" operator="equal">
      <formula>"SI"</formula>
    </cfRule>
  </conditionalFormatting>
  <conditionalFormatting sqref="W119:Y119">
    <cfRule type="cellIs" dxfId="5" priority="6" operator="notEqual">
      <formula>$AN$25</formula>
    </cfRule>
  </conditionalFormatting>
  <conditionalFormatting sqref="Y187:AA187">
    <cfRule type="cellIs" dxfId="4" priority="19" stopIfTrue="1" operator="greaterThanOrEqual">
      <formula>$T$180</formula>
    </cfRule>
    <cfRule type="cellIs" dxfId="3" priority="20" stopIfTrue="1" operator="lessThan">
      <formula>$T$179</formula>
    </cfRule>
  </conditionalFormatting>
  <conditionalFormatting sqref="Y190:AA190">
    <cfRule type="cellIs" dxfId="2" priority="3" operator="lessThan">
      <formula>$BE$190</formula>
    </cfRule>
  </conditionalFormatting>
  <conditionalFormatting sqref="Y195:AA197">
    <cfRule type="cellIs" dxfId="1" priority="9" stopIfTrue="1" operator="equal">
      <formula>"no"</formula>
    </cfRule>
    <cfRule type="cellIs" dxfId="0" priority="1" operator="equal">
      <formula>"SI"</formula>
    </cfRule>
  </conditionalFormatting>
  <dataValidations disablePrompts="1" count="31">
    <dataValidation type="list" allowBlank="1" showInputMessage="1" showErrorMessage="1" errorTitle="Inserte una &quot;x&quot;" sqref="WWX983252:WWY983257 KL219:KM223 UH219:UI223 AED219:AEE223 ANZ219:AOA223 AXV219:AXW223 BHR219:BHS223 BRN219:BRO223 CBJ219:CBK223 CLF219:CLG223 CVB219:CVC223 DEX219:DEY223 DOT219:DOU223 DYP219:DYQ223 EIL219:EIM223 ESH219:ESI223 FCD219:FCE223 FLZ219:FMA223 FVV219:FVW223 GFR219:GFS223 GPN219:GPO223 GZJ219:GZK223 HJF219:HJG223 HTB219:HTC223 ICX219:ICY223 IMT219:IMU223 IWP219:IWQ223 JGL219:JGM223 JQH219:JQI223 KAD219:KAE223 KJZ219:KKA223 KTV219:KTW223 LDR219:LDS223 LNN219:LNO223 LXJ219:LXK223 MHF219:MHG223 MRB219:MRC223 NAX219:NAY223 NKT219:NKU223 NUP219:NUQ223 OEL219:OEM223 OOH219:OOI223 OYD219:OYE223 PHZ219:PIA223 PRV219:PRW223 QBR219:QBS223 QLN219:QLO223 QVJ219:QVK223 RFF219:RFG223 RPB219:RPC223 RYX219:RYY223 SIT219:SIU223 SSP219:SSQ223 TCL219:TCM223 TMH219:TMI223 TWD219:TWE223 UFZ219:UGA223 UPV219:UPW223 UZR219:UZS223 VJN219:VJO223 VTJ219:VTK223 WDF219:WDG223 WNB219:WNC223 WWX219:WWY223 KL65755:KM65759 UH65755:UI65759 AED65755:AEE65759 ANZ65755:AOA65759 AXV65755:AXW65759 BHR65755:BHS65759 BRN65755:BRO65759 CBJ65755:CBK65759 CLF65755:CLG65759 CVB65755:CVC65759 DEX65755:DEY65759 DOT65755:DOU65759 DYP65755:DYQ65759 EIL65755:EIM65759 ESH65755:ESI65759 FCD65755:FCE65759 FLZ65755:FMA65759 FVV65755:FVW65759 GFR65755:GFS65759 GPN65755:GPO65759 GZJ65755:GZK65759 HJF65755:HJG65759 HTB65755:HTC65759 ICX65755:ICY65759 IMT65755:IMU65759 IWP65755:IWQ65759 JGL65755:JGM65759 JQH65755:JQI65759 KAD65755:KAE65759 KJZ65755:KKA65759 KTV65755:KTW65759 LDR65755:LDS65759 LNN65755:LNO65759 LXJ65755:LXK65759 MHF65755:MHG65759 MRB65755:MRC65759 NAX65755:NAY65759 NKT65755:NKU65759 NUP65755:NUQ65759 OEL65755:OEM65759 OOH65755:OOI65759 OYD65755:OYE65759 PHZ65755:PIA65759 PRV65755:PRW65759 QBR65755:QBS65759 QLN65755:QLO65759 QVJ65755:QVK65759 RFF65755:RFG65759 RPB65755:RPC65759 RYX65755:RYY65759 SIT65755:SIU65759 SSP65755:SSQ65759 TCL65755:TCM65759 TMH65755:TMI65759 TWD65755:TWE65759 UFZ65755:UGA65759 UPV65755:UPW65759 UZR65755:UZS65759 VJN65755:VJO65759 VTJ65755:VTK65759 WDF65755:WDG65759 WNB65755:WNC65759 WWX65755:WWY65759 KL131291:KM131295 UH131291:UI131295 AED131291:AEE131295 ANZ131291:AOA131295 AXV131291:AXW131295 BHR131291:BHS131295 BRN131291:BRO131295 CBJ131291:CBK131295 CLF131291:CLG131295 CVB131291:CVC131295 DEX131291:DEY131295 DOT131291:DOU131295 DYP131291:DYQ131295 EIL131291:EIM131295 ESH131291:ESI131295 FCD131291:FCE131295 FLZ131291:FMA131295 FVV131291:FVW131295 GFR131291:GFS131295 GPN131291:GPO131295 GZJ131291:GZK131295 HJF131291:HJG131295 HTB131291:HTC131295 ICX131291:ICY131295 IMT131291:IMU131295 IWP131291:IWQ131295 JGL131291:JGM131295 JQH131291:JQI131295 KAD131291:KAE131295 KJZ131291:KKA131295 KTV131291:KTW131295 LDR131291:LDS131295 LNN131291:LNO131295 LXJ131291:LXK131295 MHF131291:MHG131295 MRB131291:MRC131295 NAX131291:NAY131295 NKT131291:NKU131295 NUP131291:NUQ131295 OEL131291:OEM131295 OOH131291:OOI131295 OYD131291:OYE131295 PHZ131291:PIA131295 PRV131291:PRW131295 QBR131291:QBS131295 QLN131291:QLO131295 QVJ131291:QVK131295 RFF131291:RFG131295 RPB131291:RPC131295 RYX131291:RYY131295 SIT131291:SIU131295 SSP131291:SSQ131295 TCL131291:TCM131295 TMH131291:TMI131295 TWD131291:TWE131295 UFZ131291:UGA131295 UPV131291:UPW131295 UZR131291:UZS131295 VJN131291:VJO131295 VTJ131291:VTK131295 WDF131291:WDG131295 WNB131291:WNC131295 WWX131291:WWY131295 KL196827:KM196831 UH196827:UI196831 AED196827:AEE196831 ANZ196827:AOA196831 AXV196827:AXW196831 BHR196827:BHS196831 BRN196827:BRO196831 CBJ196827:CBK196831 CLF196827:CLG196831 CVB196827:CVC196831 DEX196827:DEY196831 DOT196827:DOU196831 DYP196827:DYQ196831 EIL196827:EIM196831 ESH196827:ESI196831 FCD196827:FCE196831 FLZ196827:FMA196831 FVV196827:FVW196831 GFR196827:GFS196831 GPN196827:GPO196831 GZJ196827:GZK196831 HJF196827:HJG196831 HTB196827:HTC196831 ICX196827:ICY196831 IMT196827:IMU196831 IWP196827:IWQ196831 JGL196827:JGM196831 JQH196827:JQI196831 KAD196827:KAE196831 KJZ196827:KKA196831 KTV196827:KTW196831 LDR196827:LDS196831 LNN196827:LNO196831 LXJ196827:LXK196831 MHF196827:MHG196831 MRB196827:MRC196831 NAX196827:NAY196831 NKT196827:NKU196831 NUP196827:NUQ196831 OEL196827:OEM196831 OOH196827:OOI196831 OYD196827:OYE196831 PHZ196827:PIA196831 PRV196827:PRW196831 QBR196827:QBS196831 QLN196827:QLO196831 QVJ196827:QVK196831 RFF196827:RFG196831 RPB196827:RPC196831 RYX196827:RYY196831 SIT196827:SIU196831 SSP196827:SSQ196831 TCL196827:TCM196831 TMH196827:TMI196831 TWD196827:TWE196831 UFZ196827:UGA196831 UPV196827:UPW196831 UZR196827:UZS196831 VJN196827:VJO196831 VTJ196827:VTK196831 WDF196827:WDG196831 WNB196827:WNC196831 WWX196827:WWY196831 KL262363:KM262367 UH262363:UI262367 AED262363:AEE262367 ANZ262363:AOA262367 AXV262363:AXW262367 BHR262363:BHS262367 BRN262363:BRO262367 CBJ262363:CBK262367 CLF262363:CLG262367 CVB262363:CVC262367 DEX262363:DEY262367 DOT262363:DOU262367 DYP262363:DYQ262367 EIL262363:EIM262367 ESH262363:ESI262367 FCD262363:FCE262367 FLZ262363:FMA262367 FVV262363:FVW262367 GFR262363:GFS262367 GPN262363:GPO262367 GZJ262363:GZK262367 HJF262363:HJG262367 HTB262363:HTC262367 ICX262363:ICY262367 IMT262363:IMU262367 IWP262363:IWQ262367 JGL262363:JGM262367 JQH262363:JQI262367 KAD262363:KAE262367 KJZ262363:KKA262367 KTV262363:KTW262367 LDR262363:LDS262367 LNN262363:LNO262367 LXJ262363:LXK262367 MHF262363:MHG262367 MRB262363:MRC262367 NAX262363:NAY262367 NKT262363:NKU262367 NUP262363:NUQ262367 OEL262363:OEM262367 OOH262363:OOI262367 OYD262363:OYE262367 PHZ262363:PIA262367 PRV262363:PRW262367 QBR262363:QBS262367 QLN262363:QLO262367 QVJ262363:QVK262367 RFF262363:RFG262367 RPB262363:RPC262367 RYX262363:RYY262367 SIT262363:SIU262367 SSP262363:SSQ262367 TCL262363:TCM262367 TMH262363:TMI262367 TWD262363:TWE262367 UFZ262363:UGA262367 UPV262363:UPW262367 UZR262363:UZS262367 VJN262363:VJO262367 VTJ262363:VTK262367 WDF262363:WDG262367 WNB262363:WNC262367 WWX262363:WWY262367 KL327899:KM327903 UH327899:UI327903 AED327899:AEE327903 ANZ327899:AOA327903 AXV327899:AXW327903 BHR327899:BHS327903 BRN327899:BRO327903 CBJ327899:CBK327903 CLF327899:CLG327903 CVB327899:CVC327903 DEX327899:DEY327903 DOT327899:DOU327903 DYP327899:DYQ327903 EIL327899:EIM327903 ESH327899:ESI327903 FCD327899:FCE327903 FLZ327899:FMA327903 FVV327899:FVW327903 GFR327899:GFS327903 GPN327899:GPO327903 GZJ327899:GZK327903 HJF327899:HJG327903 HTB327899:HTC327903 ICX327899:ICY327903 IMT327899:IMU327903 IWP327899:IWQ327903 JGL327899:JGM327903 JQH327899:JQI327903 KAD327899:KAE327903 KJZ327899:KKA327903 KTV327899:KTW327903 LDR327899:LDS327903 LNN327899:LNO327903 LXJ327899:LXK327903 MHF327899:MHG327903 MRB327899:MRC327903 NAX327899:NAY327903 NKT327899:NKU327903 NUP327899:NUQ327903 OEL327899:OEM327903 OOH327899:OOI327903 OYD327899:OYE327903 PHZ327899:PIA327903 PRV327899:PRW327903 QBR327899:QBS327903 QLN327899:QLO327903 QVJ327899:QVK327903 RFF327899:RFG327903 RPB327899:RPC327903 RYX327899:RYY327903 SIT327899:SIU327903 SSP327899:SSQ327903 TCL327899:TCM327903 TMH327899:TMI327903 TWD327899:TWE327903 UFZ327899:UGA327903 UPV327899:UPW327903 UZR327899:UZS327903 VJN327899:VJO327903 VTJ327899:VTK327903 WDF327899:WDG327903 WNB327899:WNC327903 WWX327899:WWY327903 KL393435:KM393439 UH393435:UI393439 AED393435:AEE393439 ANZ393435:AOA393439 AXV393435:AXW393439 BHR393435:BHS393439 BRN393435:BRO393439 CBJ393435:CBK393439 CLF393435:CLG393439 CVB393435:CVC393439 DEX393435:DEY393439 DOT393435:DOU393439 DYP393435:DYQ393439 EIL393435:EIM393439 ESH393435:ESI393439 FCD393435:FCE393439 FLZ393435:FMA393439 FVV393435:FVW393439 GFR393435:GFS393439 GPN393435:GPO393439 GZJ393435:GZK393439 HJF393435:HJG393439 HTB393435:HTC393439 ICX393435:ICY393439 IMT393435:IMU393439 IWP393435:IWQ393439 JGL393435:JGM393439 JQH393435:JQI393439 KAD393435:KAE393439 KJZ393435:KKA393439 KTV393435:KTW393439 LDR393435:LDS393439 LNN393435:LNO393439 LXJ393435:LXK393439 MHF393435:MHG393439 MRB393435:MRC393439 NAX393435:NAY393439 NKT393435:NKU393439 NUP393435:NUQ393439 OEL393435:OEM393439 OOH393435:OOI393439 OYD393435:OYE393439 PHZ393435:PIA393439 PRV393435:PRW393439 QBR393435:QBS393439 QLN393435:QLO393439 QVJ393435:QVK393439 RFF393435:RFG393439 RPB393435:RPC393439 RYX393435:RYY393439 SIT393435:SIU393439 SSP393435:SSQ393439 TCL393435:TCM393439 TMH393435:TMI393439 TWD393435:TWE393439 UFZ393435:UGA393439 UPV393435:UPW393439 UZR393435:UZS393439 VJN393435:VJO393439 VTJ393435:VTK393439 WDF393435:WDG393439 WNB393435:WNC393439 WWX393435:WWY393439 KL458971:KM458975 UH458971:UI458975 AED458971:AEE458975 ANZ458971:AOA458975 AXV458971:AXW458975 BHR458971:BHS458975 BRN458971:BRO458975 CBJ458971:CBK458975 CLF458971:CLG458975 CVB458971:CVC458975 DEX458971:DEY458975 DOT458971:DOU458975 DYP458971:DYQ458975 EIL458971:EIM458975 ESH458971:ESI458975 FCD458971:FCE458975 FLZ458971:FMA458975 FVV458971:FVW458975 GFR458971:GFS458975 GPN458971:GPO458975 GZJ458971:GZK458975 HJF458971:HJG458975 HTB458971:HTC458975 ICX458971:ICY458975 IMT458971:IMU458975 IWP458971:IWQ458975 JGL458971:JGM458975 JQH458971:JQI458975 KAD458971:KAE458975 KJZ458971:KKA458975 KTV458971:KTW458975 LDR458971:LDS458975 LNN458971:LNO458975 LXJ458971:LXK458975 MHF458971:MHG458975 MRB458971:MRC458975 NAX458971:NAY458975 NKT458971:NKU458975 NUP458971:NUQ458975 OEL458971:OEM458975 OOH458971:OOI458975 OYD458971:OYE458975 PHZ458971:PIA458975 PRV458971:PRW458975 QBR458971:QBS458975 QLN458971:QLO458975 QVJ458971:QVK458975 RFF458971:RFG458975 RPB458971:RPC458975 RYX458971:RYY458975 SIT458971:SIU458975 SSP458971:SSQ458975 TCL458971:TCM458975 TMH458971:TMI458975 TWD458971:TWE458975 UFZ458971:UGA458975 UPV458971:UPW458975 UZR458971:UZS458975 VJN458971:VJO458975 VTJ458971:VTK458975 WDF458971:WDG458975 WNB458971:WNC458975 WWX458971:WWY458975 KL524507:KM524511 UH524507:UI524511 AED524507:AEE524511 ANZ524507:AOA524511 AXV524507:AXW524511 BHR524507:BHS524511 BRN524507:BRO524511 CBJ524507:CBK524511 CLF524507:CLG524511 CVB524507:CVC524511 DEX524507:DEY524511 DOT524507:DOU524511 DYP524507:DYQ524511 EIL524507:EIM524511 ESH524507:ESI524511 FCD524507:FCE524511 FLZ524507:FMA524511 FVV524507:FVW524511 GFR524507:GFS524511 GPN524507:GPO524511 GZJ524507:GZK524511 HJF524507:HJG524511 HTB524507:HTC524511 ICX524507:ICY524511 IMT524507:IMU524511 IWP524507:IWQ524511 JGL524507:JGM524511 JQH524507:JQI524511 KAD524507:KAE524511 KJZ524507:KKA524511 KTV524507:KTW524511 LDR524507:LDS524511 LNN524507:LNO524511 LXJ524507:LXK524511 MHF524507:MHG524511 MRB524507:MRC524511 NAX524507:NAY524511 NKT524507:NKU524511 NUP524507:NUQ524511 OEL524507:OEM524511 OOH524507:OOI524511 OYD524507:OYE524511 PHZ524507:PIA524511 PRV524507:PRW524511 QBR524507:QBS524511 QLN524507:QLO524511 QVJ524507:QVK524511 RFF524507:RFG524511 RPB524507:RPC524511 RYX524507:RYY524511 SIT524507:SIU524511 SSP524507:SSQ524511 TCL524507:TCM524511 TMH524507:TMI524511 TWD524507:TWE524511 UFZ524507:UGA524511 UPV524507:UPW524511 UZR524507:UZS524511 VJN524507:VJO524511 VTJ524507:VTK524511 WDF524507:WDG524511 WNB524507:WNC524511 WWX524507:WWY524511 KL590043:KM590047 UH590043:UI590047 AED590043:AEE590047 ANZ590043:AOA590047 AXV590043:AXW590047 BHR590043:BHS590047 BRN590043:BRO590047 CBJ590043:CBK590047 CLF590043:CLG590047 CVB590043:CVC590047 DEX590043:DEY590047 DOT590043:DOU590047 DYP590043:DYQ590047 EIL590043:EIM590047 ESH590043:ESI590047 FCD590043:FCE590047 FLZ590043:FMA590047 FVV590043:FVW590047 GFR590043:GFS590047 GPN590043:GPO590047 GZJ590043:GZK590047 HJF590043:HJG590047 HTB590043:HTC590047 ICX590043:ICY590047 IMT590043:IMU590047 IWP590043:IWQ590047 JGL590043:JGM590047 JQH590043:JQI590047 KAD590043:KAE590047 KJZ590043:KKA590047 KTV590043:KTW590047 LDR590043:LDS590047 LNN590043:LNO590047 LXJ590043:LXK590047 MHF590043:MHG590047 MRB590043:MRC590047 NAX590043:NAY590047 NKT590043:NKU590047 NUP590043:NUQ590047 OEL590043:OEM590047 OOH590043:OOI590047 OYD590043:OYE590047 PHZ590043:PIA590047 PRV590043:PRW590047 QBR590043:QBS590047 QLN590043:QLO590047 QVJ590043:QVK590047 RFF590043:RFG590047 RPB590043:RPC590047 RYX590043:RYY590047 SIT590043:SIU590047 SSP590043:SSQ590047 TCL590043:TCM590047 TMH590043:TMI590047 TWD590043:TWE590047 UFZ590043:UGA590047 UPV590043:UPW590047 UZR590043:UZS590047 VJN590043:VJO590047 VTJ590043:VTK590047 WDF590043:WDG590047 WNB590043:WNC590047 WWX590043:WWY590047 KL655579:KM655583 UH655579:UI655583 AED655579:AEE655583 ANZ655579:AOA655583 AXV655579:AXW655583 BHR655579:BHS655583 BRN655579:BRO655583 CBJ655579:CBK655583 CLF655579:CLG655583 CVB655579:CVC655583 DEX655579:DEY655583 DOT655579:DOU655583 DYP655579:DYQ655583 EIL655579:EIM655583 ESH655579:ESI655583 FCD655579:FCE655583 FLZ655579:FMA655583 FVV655579:FVW655583 GFR655579:GFS655583 GPN655579:GPO655583 GZJ655579:GZK655583 HJF655579:HJG655583 HTB655579:HTC655583 ICX655579:ICY655583 IMT655579:IMU655583 IWP655579:IWQ655583 JGL655579:JGM655583 JQH655579:JQI655583 KAD655579:KAE655583 KJZ655579:KKA655583 KTV655579:KTW655583 LDR655579:LDS655583 LNN655579:LNO655583 LXJ655579:LXK655583 MHF655579:MHG655583 MRB655579:MRC655583 NAX655579:NAY655583 NKT655579:NKU655583 NUP655579:NUQ655583 OEL655579:OEM655583 OOH655579:OOI655583 OYD655579:OYE655583 PHZ655579:PIA655583 PRV655579:PRW655583 QBR655579:QBS655583 QLN655579:QLO655583 QVJ655579:QVK655583 RFF655579:RFG655583 RPB655579:RPC655583 RYX655579:RYY655583 SIT655579:SIU655583 SSP655579:SSQ655583 TCL655579:TCM655583 TMH655579:TMI655583 TWD655579:TWE655583 UFZ655579:UGA655583 UPV655579:UPW655583 UZR655579:UZS655583 VJN655579:VJO655583 VTJ655579:VTK655583 WDF655579:WDG655583 WNB655579:WNC655583 WWX655579:WWY655583 KL721115:KM721119 UH721115:UI721119 AED721115:AEE721119 ANZ721115:AOA721119 AXV721115:AXW721119 BHR721115:BHS721119 BRN721115:BRO721119 CBJ721115:CBK721119 CLF721115:CLG721119 CVB721115:CVC721119 DEX721115:DEY721119 DOT721115:DOU721119 DYP721115:DYQ721119 EIL721115:EIM721119 ESH721115:ESI721119 FCD721115:FCE721119 FLZ721115:FMA721119 FVV721115:FVW721119 GFR721115:GFS721119 GPN721115:GPO721119 GZJ721115:GZK721119 HJF721115:HJG721119 HTB721115:HTC721119 ICX721115:ICY721119 IMT721115:IMU721119 IWP721115:IWQ721119 JGL721115:JGM721119 JQH721115:JQI721119 KAD721115:KAE721119 KJZ721115:KKA721119 KTV721115:KTW721119 LDR721115:LDS721119 LNN721115:LNO721119 LXJ721115:LXK721119 MHF721115:MHG721119 MRB721115:MRC721119 NAX721115:NAY721119 NKT721115:NKU721119 NUP721115:NUQ721119 OEL721115:OEM721119 OOH721115:OOI721119 OYD721115:OYE721119 PHZ721115:PIA721119 PRV721115:PRW721119 QBR721115:QBS721119 QLN721115:QLO721119 QVJ721115:QVK721119 RFF721115:RFG721119 RPB721115:RPC721119 RYX721115:RYY721119 SIT721115:SIU721119 SSP721115:SSQ721119 TCL721115:TCM721119 TMH721115:TMI721119 TWD721115:TWE721119 UFZ721115:UGA721119 UPV721115:UPW721119 UZR721115:UZS721119 VJN721115:VJO721119 VTJ721115:VTK721119 WDF721115:WDG721119 WNB721115:WNC721119 WWX721115:WWY721119 KL786651:KM786655 UH786651:UI786655 AED786651:AEE786655 ANZ786651:AOA786655 AXV786651:AXW786655 BHR786651:BHS786655 BRN786651:BRO786655 CBJ786651:CBK786655 CLF786651:CLG786655 CVB786651:CVC786655 DEX786651:DEY786655 DOT786651:DOU786655 DYP786651:DYQ786655 EIL786651:EIM786655 ESH786651:ESI786655 FCD786651:FCE786655 FLZ786651:FMA786655 FVV786651:FVW786655 GFR786651:GFS786655 GPN786651:GPO786655 GZJ786651:GZK786655 HJF786651:HJG786655 HTB786651:HTC786655 ICX786651:ICY786655 IMT786651:IMU786655 IWP786651:IWQ786655 JGL786651:JGM786655 JQH786651:JQI786655 KAD786651:KAE786655 KJZ786651:KKA786655 KTV786651:KTW786655 LDR786651:LDS786655 LNN786651:LNO786655 LXJ786651:LXK786655 MHF786651:MHG786655 MRB786651:MRC786655 NAX786651:NAY786655 NKT786651:NKU786655 NUP786651:NUQ786655 OEL786651:OEM786655 OOH786651:OOI786655 OYD786651:OYE786655 PHZ786651:PIA786655 PRV786651:PRW786655 QBR786651:QBS786655 QLN786651:QLO786655 QVJ786651:QVK786655 RFF786651:RFG786655 RPB786651:RPC786655 RYX786651:RYY786655 SIT786651:SIU786655 SSP786651:SSQ786655 TCL786651:TCM786655 TMH786651:TMI786655 TWD786651:TWE786655 UFZ786651:UGA786655 UPV786651:UPW786655 UZR786651:UZS786655 VJN786651:VJO786655 VTJ786651:VTK786655 WDF786651:WDG786655 WNB786651:WNC786655 WWX786651:WWY786655 KL852187:KM852191 UH852187:UI852191 AED852187:AEE852191 ANZ852187:AOA852191 AXV852187:AXW852191 BHR852187:BHS852191 BRN852187:BRO852191 CBJ852187:CBK852191 CLF852187:CLG852191 CVB852187:CVC852191 DEX852187:DEY852191 DOT852187:DOU852191 DYP852187:DYQ852191 EIL852187:EIM852191 ESH852187:ESI852191 FCD852187:FCE852191 FLZ852187:FMA852191 FVV852187:FVW852191 GFR852187:GFS852191 GPN852187:GPO852191 GZJ852187:GZK852191 HJF852187:HJG852191 HTB852187:HTC852191 ICX852187:ICY852191 IMT852187:IMU852191 IWP852187:IWQ852191 JGL852187:JGM852191 JQH852187:JQI852191 KAD852187:KAE852191 KJZ852187:KKA852191 KTV852187:KTW852191 LDR852187:LDS852191 LNN852187:LNO852191 LXJ852187:LXK852191 MHF852187:MHG852191 MRB852187:MRC852191 NAX852187:NAY852191 NKT852187:NKU852191 NUP852187:NUQ852191 OEL852187:OEM852191 OOH852187:OOI852191 OYD852187:OYE852191 PHZ852187:PIA852191 PRV852187:PRW852191 QBR852187:QBS852191 QLN852187:QLO852191 QVJ852187:QVK852191 RFF852187:RFG852191 RPB852187:RPC852191 RYX852187:RYY852191 SIT852187:SIU852191 SSP852187:SSQ852191 TCL852187:TCM852191 TMH852187:TMI852191 TWD852187:TWE852191 UFZ852187:UGA852191 UPV852187:UPW852191 UZR852187:UZS852191 VJN852187:VJO852191 VTJ852187:VTK852191 WDF852187:WDG852191 WNB852187:WNC852191 WWX852187:WWY852191 KL917723:KM917727 UH917723:UI917727 AED917723:AEE917727 ANZ917723:AOA917727 AXV917723:AXW917727 BHR917723:BHS917727 BRN917723:BRO917727 CBJ917723:CBK917727 CLF917723:CLG917727 CVB917723:CVC917727 DEX917723:DEY917727 DOT917723:DOU917727 DYP917723:DYQ917727 EIL917723:EIM917727 ESH917723:ESI917727 FCD917723:FCE917727 FLZ917723:FMA917727 FVV917723:FVW917727 GFR917723:GFS917727 GPN917723:GPO917727 GZJ917723:GZK917727 HJF917723:HJG917727 HTB917723:HTC917727 ICX917723:ICY917727 IMT917723:IMU917727 IWP917723:IWQ917727 JGL917723:JGM917727 JQH917723:JQI917727 KAD917723:KAE917727 KJZ917723:KKA917727 KTV917723:KTW917727 LDR917723:LDS917727 LNN917723:LNO917727 LXJ917723:LXK917727 MHF917723:MHG917727 MRB917723:MRC917727 NAX917723:NAY917727 NKT917723:NKU917727 NUP917723:NUQ917727 OEL917723:OEM917727 OOH917723:OOI917727 OYD917723:OYE917727 PHZ917723:PIA917727 PRV917723:PRW917727 QBR917723:QBS917727 QLN917723:QLO917727 QVJ917723:QVK917727 RFF917723:RFG917727 RPB917723:RPC917727 RYX917723:RYY917727 SIT917723:SIU917727 SSP917723:SSQ917727 TCL917723:TCM917727 TMH917723:TMI917727 TWD917723:TWE917727 UFZ917723:UGA917727 UPV917723:UPW917727 UZR917723:UZS917727 VJN917723:VJO917727 VTJ917723:VTK917727 WDF917723:WDG917727 WNB917723:WNC917727 WWX917723:WWY917727 KL983259:KM983263 UH983259:UI983263 AED983259:AEE983263 ANZ983259:AOA983263 AXV983259:AXW983263 BHR983259:BHS983263 BRN983259:BRO983263 CBJ983259:CBK983263 CLF983259:CLG983263 CVB983259:CVC983263 DEX983259:DEY983263 DOT983259:DOU983263 DYP983259:DYQ983263 EIL983259:EIM983263 ESH983259:ESI983263 FCD983259:FCE983263 FLZ983259:FMA983263 FVV983259:FVW983263 GFR983259:GFS983263 GPN983259:GPO983263 GZJ983259:GZK983263 HJF983259:HJG983263 HTB983259:HTC983263 ICX983259:ICY983263 IMT983259:IMU983263 IWP983259:IWQ983263 JGL983259:JGM983263 JQH983259:JQI983263 KAD983259:KAE983263 KJZ983259:KKA983263 KTV983259:KTW983263 LDR983259:LDS983263 LNN983259:LNO983263 LXJ983259:LXK983263 MHF983259:MHG983263 MRB983259:MRC983263 NAX983259:NAY983263 NKT983259:NKU983263 NUP983259:NUQ983263 OEL983259:OEM983263 OOH983259:OOI983263 OYD983259:OYE983263 PHZ983259:PIA983263 PRV983259:PRW983263 QBR983259:QBS983263 QLN983259:QLO983263 QVJ983259:QVK983263 RFF983259:RFG983263 RPB983259:RPC983263 RYX983259:RYY983263 SIT983259:SIU983263 SSP983259:SSQ983263 TCL983259:TCM983263 TMH983259:TMI983263 TWD983259:TWE983263 UFZ983259:UGA983263 UPV983259:UPW983263 UZR983259:UZS983263 VJN983259:VJO983263 VTJ983259:VTK983263 WDF983259:WDG983263 WNB983259:WNC983263 WWX983259:WWY983263 KL65731:KM65736 UH65731:UI65736 AED65731:AEE65736 ANZ65731:AOA65736 AXV65731:AXW65736 BHR65731:BHS65736 BRN65731:BRO65736 CBJ65731:CBK65736 CLF65731:CLG65736 CVB65731:CVC65736 DEX65731:DEY65736 DOT65731:DOU65736 DYP65731:DYQ65736 EIL65731:EIM65736 ESH65731:ESI65736 FCD65731:FCE65736 FLZ65731:FMA65736 FVV65731:FVW65736 GFR65731:GFS65736 GPN65731:GPO65736 GZJ65731:GZK65736 HJF65731:HJG65736 HTB65731:HTC65736 ICX65731:ICY65736 IMT65731:IMU65736 IWP65731:IWQ65736 JGL65731:JGM65736 JQH65731:JQI65736 KAD65731:KAE65736 KJZ65731:KKA65736 KTV65731:KTW65736 LDR65731:LDS65736 LNN65731:LNO65736 LXJ65731:LXK65736 MHF65731:MHG65736 MRB65731:MRC65736 NAX65731:NAY65736 NKT65731:NKU65736 NUP65731:NUQ65736 OEL65731:OEM65736 OOH65731:OOI65736 OYD65731:OYE65736 PHZ65731:PIA65736 PRV65731:PRW65736 QBR65731:QBS65736 QLN65731:QLO65736 QVJ65731:QVK65736 RFF65731:RFG65736 RPB65731:RPC65736 RYX65731:RYY65736 SIT65731:SIU65736 SSP65731:SSQ65736 TCL65731:TCM65736 TMH65731:TMI65736 TWD65731:TWE65736 UFZ65731:UGA65736 UPV65731:UPW65736 UZR65731:UZS65736 VJN65731:VJO65736 VTJ65731:VTK65736 WDF65731:WDG65736 WNB65731:WNC65736 WWX65731:WWY65736 KL131267:KM131272 UH131267:UI131272 AED131267:AEE131272 ANZ131267:AOA131272 AXV131267:AXW131272 BHR131267:BHS131272 BRN131267:BRO131272 CBJ131267:CBK131272 CLF131267:CLG131272 CVB131267:CVC131272 DEX131267:DEY131272 DOT131267:DOU131272 DYP131267:DYQ131272 EIL131267:EIM131272 ESH131267:ESI131272 FCD131267:FCE131272 FLZ131267:FMA131272 FVV131267:FVW131272 GFR131267:GFS131272 GPN131267:GPO131272 GZJ131267:GZK131272 HJF131267:HJG131272 HTB131267:HTC131272 ICX131267:ICY131272 IMT131267:IMU131272 IWP131267:IWQ131272 JGL131267:JGM131272 JQH131267:JQI131272 KAD131267:KAE131272 KJZ131267:KKA131272 KTV131267:KTW131272 LDR131267:LDS131272 LNN131267:LNO131272 LXJ131267:LXK131272 MHF131267:MHG131272 MRB131267:MRC131272 NAX131267:NAY131272 NKT131267:NKU131272 NUP131267:NUQ131272 OEL131267:OEM131272 OOH131267:OOI131272 OYD131267:OYE131272 PHZ131267:PIA131272 PRV131267:PRW131272 QBR131267:QBS131272 QLN131267:QLO131272 QVJ131267:QVK131272 RFF131267:RFG131272 RPB131267:RPC131272 RYX131267:RYY131272 SIT131267:SIU131272 SSP131267:SSQ131272 TCL131267:TCM131272 TMH131267:TMI131272 TWD131267:TWE131272 UFZ131267:UGA131272 UPV131267:UPW131272 UZR131267:UZS131272 VJN131267:VJO131272 VTJ131267:VTK131272 WDF131267:WDG131272 WNB131267:WNC131272 WWX131267:WWY131272 KL196803:KM196808 UH196803:UI196808 AED196803:AEE196808 ANZ196803:AOA196808 AXV196803:AXW196808 BHR196803:BHS196808 BRN196803:BRO196808 CBJ196803:CBK196808 CLF196803:CLG196808 CVB196803:CVC196808 DEX196803:DEY196808 DOT196803:DOU196808 DYP196803:DYQ196808 EIL196803:EIM196808 ESH196803:ESI196808 FCD196803:FCE196808 FLZ196803:FMA196808 FVV196803:FVW196808 GFR196803:GFS196808 GPN196803:GPO196808 GZJ196803:GZK196808 HJF196803:HJG196808 HTB196803:HTC196808 ICX196803:ICY196808 IMT196803:IMU196808 IWP196803:IWQ196808 JGL196803:JGM196808 JQH196803:JQI196808 KAD196803:KAE196808 KJZ196803:KKA196808 KTV196803:KTW196808 LDR196803:LDS196808 LNN196803:LNO196808 LXJ196803:LXK196808 MHF196803:MHG196808 MRB196803:MRC196808 NAX196803:NAY196808 NKT196803:NKU196808 NUP196803:NUQ196808 OEL196803:OEM196808 OOH196803:OOI196808 OYD196803:OYE196808 PHZ196803:PIA196808 PRV196803:PRW196808 QBR196803:QBS196808 QLN196803:QLO196808 QVJ196803:QVK196808 RFF196803:RFG196808 RPB196803:RPC196808 RYX196803:RYY196808 SIT196803:SIU196808 SSP196803:SSQ196808 TCL196803:TCM196808 TMH196803:TMI196808 TWD196803:TWE196808 UFZ196803:UGA196808 UPV196803:UPW196808 UZR196803:UZS196808 VJN196803:VJO196808 VTJ196803:VTK196808 WDF196803:WDG196808 WNB196803:WNC196808 WWX196803:WWY196808 KL262339:KM262344 UH262339:UI262344 AED262339:AEE262344 ANZ262339:AOA262344 AXV262339:AXW262344 BHR262339:BHS262344 BRN262339:BRO262344 CBJ262339:CBK262344 CLF262339:CLG262344 CVB262339:CVC262344 DEX262339:DEY262344 DOT262339:DOU262344 DYP262339:DYQ262344 EIL262339:EIM262344 ESH262339:ESI262344 FCD262339:FCE262344 FLZ262339:FMA262344 FVV262339:FVW262344 GFR262339:GFS262344 GPN262339:GPO262344 GZJ262339:GZK262344 HJF262339:HJG262344 HTB262339:HTC262344 ICX262339:ICY262344 IMT262339:IMU262344 IWP262339:IWQ262344 JGL262339:JGM262344 JQH262339:JQI262344 KAD262339:KAE262344 KJZ262339:KKA262344 KTV262339:KTW262344 LDR262339:LDS262344 LNN262339:LNO262344 LXJ262339:LXK262344 MHF262339:MHG262344 MRB262339:MRC262344 NAX262339:NAY262344 NKT262339:NKU262344 NUP262339:NUQ262344 OEL262339:OEM262344 OOH262339:OOI262344 OYD262339:OYE262344 PHZ262339:PIA262344 PRV262339:PRW262344 QBR262339:QBS262344 QLN262339:QLO262344 QVJ262339:QVK262344 RFF262339:RFG262344 RPB262339:RPC262344 RYX262339:RYY262344 SIT262339:SIU262344 SSP262339:SSQ262344 TCL262339:TCM262344 TMH262339:TMI262344 TWD262339:TWE262344 UFZ262339:UGA262344 UPV262339:UPW262344 UZR262339:UZS262344 VJN262339:VJO262344 VTJ262339:VTK262344 WDF262339:WDG262344 WNB262339:WNC262344 WWX262339:WWY262344 KL327875:KM327880 UH327875:UI327880 AED327875:AEE327880 ANZ327875:AOA327880 AXV327875:AXW327880 BHR327875:BHS327880 BRN327875:BRO327880 CBJ327875:CBK327880 CLF327875:CLG327880 CVB327875:CVC327880 DEX327875:DEY327880 DOT327875:DOU327880 DYP327875:DYQ327880 EIL327875:EIM327880 ESH327875:ESI327880 FCD327875:FCE327880 FLZ327875:FMA327880 FVV327875:FVW327880 GFR327875:GFS327880 GPN327875:GPO327880 GZJ327875:GZK327880 HJF327875:HJG327880 HTB327875:HTC327880 ICX327875:ICY327880 IMT327875:IMU327880 IWP327875:IWQ327880 JGL327875:JGM327880 JQH327875:JQI327880 KAD327875:KAE327880 KJZ327875:KKA327880 KTV327875:KTW327880 LDR327875:LDS327880 LNN327875:LNO327880 LXJ327875:LXK327880 MHF327875:MHG327880 MRB327875:MRC327880 NAX327875:NAY327880 NKT327875:NKU327880 NUP327875:NUQ327880 OEL327875:OEM327880 OOH327875:OOI327880 OYD327875:OYE327880 PHZ327875:PIA327880 PRV327875:PRW327880 QBR327875:QBS327880 QLN327875:QLO327880 QVJ327875:QVK327880 RFF327875:RFG327880 RPB327875:RPC327880 RYX327875:RYY327880 SIT327875:SIU327880 SSP327875:SSQ327880 TCL327875:TCM327880 TMH327875:TMI327880 TWD327875:TWE327880 UFZ327875:UGA327880 UPV327875:UPW327880 UZR327875:UZS327880 VJN327875:VJO327880 VTJ327875:VTK327880 WDF327875:WDG327880 WNB327875:WNC327880 WWX327875:WWY327880 KL393411:KM393416 UH393411:UI393416 AED393411:AEE393416 ANZ393411:AOA393416 AXV393411:AXW393416 BHR393411:BHS393416 BRN393411:BRO393416 CBJ393411:CBK393416 CLF393411:CLG393416 CVB393411:CVC393416 DEX393411:DEY393416 DOT393411:DOU393416 DYP393411:DYQ393416 EIL393411:EIM393416 ESH393411:ESI393416 FCD393411:FCE393416 FLZ393411:FMA393416 FVV393411:FVW393416 GFR393411:GFS393416 GPN393411:GPO393416 GZJ393411:GZK393416 HJF393411:HJG393416 HTB393411:HTC393416 ICX393411:ICY393416 IMT393411:IMU393416 IWP393411:IWQ393416 JGL393411:JGM393416 JQH393411:JQI393416 KAD393411:KAE393416 KJZ393411:KKA393416 KTV393411:KTW393416 LDR393411:LDS393416 LNN393411:LNO393416 LXJ393411:LXK393416 MHF393411:MHG393416 MRB393411:MRC393416 NAX393411:NAY393416 NKT393411:NKU393416 NUP393411:NUQ393416 OEL393411:OEM393416 OOH393411:OOI393416 OYD393411:OYE393416 PHZ393411:PIA393416 PRV393411:PRW393416 QBR393411:QBS393416 QLN393411:QLO393416 QVJ393411:QVK393416 RFF393411:RFG393416 RPB393411:RPC393416 RYX393411:RYY393416 SIT393411:SIU393416 SSP393411:SSQ393416 TCL393411:TCM393416 TMH393411:TMI393416 TWD393411:TWE393416 UFZ393411:UGA393416 UPV393411:UPW393416 UZR393411:UZS393416 VJN393411:VJO393416 VTJ393411:VTK393416 WDF393411:WDG393416 WNB393411:WNC393416 WWX393411:WWY393416 KL458947:KM458952 UH458947:UI458952 AED458947:AEE458952 ANZ458947:AOA458952 AXV458947:AXW458952 BHR458947:BHS458952 BRN458947:BRO458952 CBJ458947:CBK458952 CLF458947:CLG458952 CVB458947:CVC458952 DEX458947:DEY458952 DOT458947:DOU458952 DYP458947:DYQ458952 EIL458947:EIM458952 ESH458947:ESI458952 FCD458947:FCE458952 FLZ458947:FMA458952 FVV458947:FVW458952 GFR458947:GFS458952 GPN458947:GPO458952 GZJ458947:GZK458952 HJF458947:HJG458952 HTB458947:HTC458952 ICX458947:ICY458952 IMT458947:IMU458952 IWP458947:IWQ458952 JGL458947:JGM458952 JQH458947:JQI458952 KAD458947:KAE458952 KJZ458947:KKA458952 KTV458947:KTW458952 LDR458947:LDS458952 LNN458947:LNO458952 LXJ458947:LXK458952 MHF458947:MHG458952 MRB458947:MRC458952 NAX458947:NAY458952 NKT458947:NKU458952 NUP458947:NUQ458952 OEL458947:OEM458952 OOH458947:OOI458952 OYD458947:OYE458952 PHZ458947:PIA458952 PRV458947:PRW458952 QBR458947:QBS458952 QLN458947:QLO458952 QVJ458947:QVK458952 RFF458947:RFG458952 RPB458947:RPC458952 RYX458947:RYY458952 SIT458947:SIU458952 SSP458947:SSQ458952 TCL458947:TCM458952 TMH458947:TMI458952 TWD458947:TWE458952 UFZ458947:UGA458952 UPV458947:UPW458952 UZR458947:UZS458952 VJN458947:VJO458952 VTJ458947:VTK458952 WDF458947:WDG458952 WNB458947:WNC458952 WWX458947:WWY458952 KL524483:KM524488 UH524483:UI524488 AED524483:AEE524488 ANZ524483:AOA524488 AXV524483:AXW524488 BHR524483:BHS524488 BRN524483:BRO524488 CBJ524483:CBK524488 CLF524483:CLG524488 CVB524483:CVC524488 DEX524483:DEY524488 DOT524483:DOU524488 DYP524483:DYQ524488 EIL524483:EIM524488 ESH524483:ESI524488 FCD524483:FCE524488 FLZ524483:FMA524488 FVV524483:FVW524488 GFR524483:GFS524488 GPN524483:GPO524488 GZJ524483:GZK524488 HJF524483:HJG524488 HTB524483:HTC524488 ICX524483:ICY524488 IMT524483:IMU524488 IWP524483:IWQ524488 JGL524483:JGM524488 JQH524483:JQI524488 KAD524483:KAE524488 KJZ524483:KKA524488 KTV524483:KTW524488 LDR524483:LDS524488 LNN524483:LNO524488 LXJ524483:LXK524488 MHF524483:MHG524488 MRB524483:MRC524488 NAX524483:NAY524488 NKT524483:NKU524488 NUP524483:NUQ524488 OEL524483:OEM524488 OOH524483:OOI524488 OYD524483:OYE524488 PHZ524483:PIA524488 PRV524483:PRW524488 QBR524483:QBS524488 QLN524483:QLO524488 QVJ524483:QVK524488 RFF524483:RFG524488 RPB524483:RPC524488 RYX524483:RYY524488 SIT524483:SIU524488 SSP524483:SSQ524488 TCL524483:TCM524488 TMH524483:TMI524488 TWD524483:TWE524488 UFZ524483:UGA524488 UPV524483:UPW524488 UZR524483:UZS524488 VJN524483:VJO524488 VTJ524483:VTK524488 WDF524483:WDG524488 WNB524483:WNC524488 WWX524483:WWY524488 KL590019:KM590024 UH590019:UI590024 AED590019:AEE590024 ANZ590019:AOA590024 AXV590019:AXW590024 BHR590019:BHS590024 BRN590019:BRO590024 CBJ590019:CBK590024 CLF590019:CLG590024 CVB590019:CVC590024 DEX590019:DEY590024 DOT590019:DOU590024 DYP590019:DYQ590024 EIL590019:EIM590024 ESH590019:ESI590024 FCD590019:FCE590024 FLZ590019:FMA590024 FVV590019:FVW590024 GFR590019:GFS590024 GPN590019:GPO590024 GZJ590019:GZK590024 HJF590019:HJG590024 HTB590019:HTC590024 ICX590019:ICY590024 IMT590019:IMU590024 IWP590019:IWQ590024 JGL590019:JGM590024 JQH590019:JQI590024 KAD590019:KAE590024 KJZ590019:KKA590024 KTV590019:KTW590024 LDR590019:LDS590024 LNN590019:LNO590024 LXJ590019:LXK590024 MHF590019:MHG590024 MRB590019:MRC590024 NAX590019:NAY590024 NKT590019:NKU590024 NUP590019:NUQ590024 OEL590019:OEM590024 OOH590019:OOI590024 OYD590019:OYE590024 PHZ590019:PIA590024 PRV590019:PRW590024 QBR590019:QBS590024 QLN590019:QLO590024 QVJ590019:QVK590024 RFF590019:RFG590024 RPB590019:RPC590024 RYX590019:RYY590024 SIT590019:SIU590024 SSP590019:SSQ590024 TCL590019:TCM590024 TMH590019:TMI590024 TWD590019:TWE590024 UFZ590019:UGA590024 UPV590019:UPW590024 UZR590019:UZS590024 VJN590019:VJO590024 VTJ590019:VTK590024 WDF590019:WDG590024 WNB590019:WNC590024 WWX590019:WWY590024 KL655555:KM655560 UH655555:UI655560 AED655555:AEE655560 ANZ655555:AOA655560 AXV655555:AXW655560 BHR655555:BHS655560 BRN655555:BRO655560 CBJ655555:CBK655560 CLF655555:CLG655560 CVB655555:CVC655560 DEX655555:DEY655560 DOT655555:DOU655560 DYP655555:DYQ655560 EIL655555:EIM655560 ESH655555:ESI655560 FCD655555:FCE655560 FLZ655555:FMA655560 FVV655555:FVW655560 GFR655555:GFS655560 GPN655555:GPO655560 GZJ655555:GZK655560 HJF655555:HJG655560 HTB655555:HTC655560 ICX655555:ICY655560 IMT655555:IMU655560 IWP655555:IWQ655560 JGL655555:JGM655560 JQH655555:JQI655560 KAD655555:KAE655560 KJZ655555:KKA655560 KTV655555:KTW655560 LDR655555:LDS655560 LNN655555:LNO655560 LXJ655555:LXK655560 MHF655555:MHG655560 MRB655555:MRC655560 NAX655555:NAY655560 NKT655555:NKU655560 NUP655555:NUQ655560 OEL655555:OEM655560 OOH655555:OOI655560 OYD655555:OYE655560 PHZ655555:PIA655560 PRV655555:PRW655560 QBR655555:QBS655560 QLN655555:QLO655560 QVJ655555:QVK655560 RFF655555:RFG655560 RPB655555:RPC655560 RYX655555:RYY655560 SIT655555:SIU655560 SSP655555:SSQ655560 TCL655555:TCM655560 TMH655555:TMI655560 TWD655555:TWE655560 UFZ655555:UGA655560 UPV655555:UPW655560 UZR655555:UZS655560 VJN655555:VJO655560 VTJ655555:VTK655560 WDF655555:WDG655560 WNB655555:WNC655560 WWX655555:WWY655560 KL721091:KM721096 UH721091:UI721096 AED721091:AEE721096 ANZ721091:AOA721096 AXV721091:AXW721096 BHR721091:BHS721096 BRN721091:BRO721096 CBJ721091:CBK721096 CLF721091:CLG721096 CVB721091:CVC721096 DEX721091:DEY721096 DOT721091:DOU721096 DYP721091:DYQ721096 EIL721091:EIM721096 ESH721091:ESI721096 FCD721091:FCE721096 FLZ721091:FMA721096 FVV721091:FVW721096 GFR721091:GFS721096 GPN721091:GPO721096 GZJ721091:GZK721096 HJF721091:HJG721096 HTB721091:HTC721096 ICX721091:ICY721096 IMT721091:IMU721096 IWP721091:IWQ721096 JGL721091:JGM721096 JQH721091:JQI721096 KAD721091:KAE721096 KJZ721091:KKA721096 KTV721091:KTW721096 LDR721091:LDS721096 LNN721091:LNO721096 LXJ721091:LXK721096 MHF721091:MHG721096 MRB721091:MRC721096 NAX721091:NAY721096 NKT721091:NKU721096 NUP721091:NUQ721096 OEL721091:OEM721096 OOH721091:OOI721096 OYD721091:OYE721096 PHZ721091:PIA721096 PRV721091:PRW721096 QBR721091:QBS721096 QLN721091:QLO721096 QVJ721091:QVK721096 RFF721091:RFG721096 RPB721091:RPC721096 RYX721091:RYY721096 SIT721091:SIU721096 SSP721091:SSQ721096 TCL721091:TCM721096 TMH721091:TMI721096 TWD721091:TWE721096 UFZ721091:UGA721096 UPV721091:UPW721096 UZR721091:UZS721096 VJN721091:VJO721096 VTJ721091:VTK721096 WDF721091:WDG721096 WNB721091:WNC721096 WWX721091:WWY721096 KL786627:KM786632 UH786627:UI786632 AED786627:AEE786632 ANZ786627:AOA786632 AXV786627:AXW786632 BHR786627:BHS786632 BRN786627:BRO786632 CBJ786627:CBK786632 CLF786627:CLG786632 CVB786627:CVC786632 DEX786627:DEY786632 DOT786627:DOU786632 DYP786627:DYQ786632 EIL786627:EIM786632 ESH786627:ESI786632 FCD786627:FCE786632 FLZ786627:FMA786632 FVV786627:FVW786632 GFR786627:GFS786632 GPN786627:GPO786632 GZJ786627:GZK786632 HJF786627:HJG786632 HTB786627:HTC786632 ICX786627:ICY786632 IMT786627:IMU786632 IWP786627:IWQ786632 JGL786627:JGM786632 JQH786627:JQI786632 KAD786627:KAE786632 KJZ786627:KKA786632 KTV786627:KTW786632 LDR786627:LDS786632 LNN786627:LNO786632 LXJ786627:LXK786632 MHF786627:MHG786632 MRB786627:MRC786632 NAX786627:NAY786632 NKT786627:NKU786632 NUP786627:NUQ786632 OEL786627:OEM786632 OOH786627:OOI786632 OYD786627:OYE786632 PHZ786627:PIA786632 PRV786627:PRW786632 QBR786627:QBS786632 QLN786627:QLO786632 QVJ786627:QVK786632 RFF786627:RFG786632 RPB786627:RPC786632 RYX786627:RYY786632 SIT786627:SIU786632 SSP786627:SSQ786632 TCL786627:TCM786632 TMH786627:TMI786632 TWD786627:TWE786632 UFZ786627:UGA786632 UPV786627:UPW786632 UZR786627:UZS786632 VJN786627:VJO786632 VTJ786627:VTK786632 WDF786627:WDG786632 WNB786627:WNC786632 WWX786627:WWY786632 KL852163:KM852168 UH852163:UI852168 AED852163:AEE852168 ANZ852163:AOA852168 AXV852163:AXW852168 BHR852163:BHS852168 BRN852163:BRO852168 CBJ852163:CBK852168 CLF852163:CLG852168 CVB852163:CVC852168 DEX852163:DEY852168 DOT852163:DOU852168 DYP852163:DYQ852168 EIL852163:EIM852168 ESH852163:ESI852168 FCD852163:FCE852168 FLZ852163:FMA852168 FVV852163:FVW852168 GFR852163:GFS852168 GPN852163:GPO852168 GZJ852163:GZK852168 HJF852163:HJG852168 HTB852163:HTC852168 ICX852163:ICY852168 IMT852163:IMU852168 IWP852163:IWQ852168 JGL852163:JGM852168 JQH852163:JQI852168 KAD852163:KAE852168 KJZ852163:KKA852168 KTV852163:KTW852168 LDR852163:LDS852168 LNN852163:LNO852168 LXJ852163:LXK852168 MHF852163:MHG852168 MRB852163:MRC852168 NAX852163:NAY852168 NKT852163:NKU852168 NUP852163:NUQ852168 OEL852163:OEM852168 OOH852163:OOI852168 OYD852163:OYE852168 PHZ852163:PIA852168 PRV852163:PRW852168 QBR852163:QBS852168 QLN852163:QLO852168 QVJ852163:QVK852168 RFF852163:RFG852168 RPB852163:RPC852168 RYX852163:RYY852168 SIT852163:SIU852168 SSP852163:SSQ852168 TCL852163:TCM852168 TMH852163:TMI852168 TWD852163:TWE852168 UFZ852163:UGA852168 UPV852163:UPW852168 UZR852163:UZS852168 VJN852163:VJO852168 VTJ852163:VTK852168 WDF852163:WDG852168 WNB852163:WNC852168 WWX852163:WWY852168 KL917699:KM917704 UH917699:UI917704 AED917699:AEE917704 ANZ917699:AOA917704 AXV917699:AXW917704 BHR917699:BHS917704 BRN917699:BRO917704 CBJ917699:CBK917704 CLF917699:CLG917704 CVB917699:CVC917704 DEX917699:DEY917704 DOT917699:DOU917704 DYP917699:DYQ917704 EIL917699:EIM917704 ESH917699:ESI917704 FCD917699:FCE917704 FLZ917699:FMA917704 FVV917699:FVW917704 GFR917699:GFS917704 GPN917699:GPO917704 GZJ917699:GZK917704 HJF917699:HJG917704 HTB917699:HTC917704 ICX917699:ICY917704 IMT917699:IMU917704 IWP917699:IWQ917704 JGL917699:JGM917704 JQH917699:JQI917704 KAD917699:KAE917704 KJZ917699:KKA917704 KTV917699:KTW917704 LDR917699:LDS917704 LNN917699:LNO917704 LXJ917699:LXK917704 MHF917699:MHG917704 MRB917699:MRC917704 NAX917699:NAY917704 NKT917699:NKU917704 NUP917699:NUQ917704 OEL917699:OEM917704 OOH917699:OOI917704 OYD917699:OYE917704 PHZ917699:PIA917704 PRV917699:PRW917704 QBR917699:QBS917704 QLN917699:QLO917704 QVJ917699:QVK917704 RFF917699:RFG917704 RPB917699:RPC917704 RYX917699:RYY917704 SIT917699:SIU917704 SSP917699:SSQ917704 TCL917699:TCM917704 TMH917699:TMI917704 TWD917699:TWE917704 UFZ917699:UGA917704 UPV917699:UPW917704 UZR917699:UZS917704 VJN917699:VJO917704 VTJ917699:VTK917704 WDF917699:WDG917704 WNB917699:WNC917704 WWX917699:WWY917704 KL983235:KM983240 UH983235:UI983240 AED983235:AEE983240 ANZ983235:AOA983240 AXV983235:AXW983240 BHR983235:BHS983240 BRN983235:BRO983240 CBJ983235:CBK983240 CLF983235:CLG983240 CVB983235:CVC983240 DEX983235:DEY983240 DOT983235:DOU983240 DYP983235:DYQ983240 EIL983235:EIM983240 ESH983235:ESI983240 FCD983235:FCE983240 FLZ983235:FMA983240 FVV983235:FVW983240 GFR983235:GFS983240 GPN983235:GPO983240 GZJ983235:GZK983240 HJF983235:HJG983240 HTB983235:HTC983240 ICX983235:ICY983240 IMT983235:IMU983240 IWP983235:IWQ983240 JGL983235:JGM983240 JQH983235:JQI983240 KAD983235:KAE983240 KJZ983235:KKA983240 KTV983235:KTW983240 LDR983235:LDS983240 LNN983235:LNO983240 LXJ983235:LXK983240 MHF983235:MHG983240 MRB983235:MRC983240 NAX983235:NAY983240 NKT983235:NKU983240 NUP983235:NUQ983240 OEL983235:OEM983240 OOH983235:OOI983240 OYD983235:OYE983240 PHZ983235:PIA983240 PRV983235:PRW983240 QBR983235:QBS983240 QLN983235:QLO983240 QVJ983235:QVK983240 RFF983235:RFG983240 RPB983235:RPC983240 RYX983235:RYY983240 SIT983235:SIU983240 SSP983235:SSQ983240 TCL983235:TCM983240 TMH983235:TMI983240 TWD983235:TWE983240 UFZ983235:UGA983240 UPV983235:UPW983240 UZR983235:UZS983240 VJN983235:VJO983240 VTJ983235:VTK983240 WDF983235:WDG983240 WNB983235:WNC983240 WWX983235:WWY983240 KL65738:KM65739 UH65738:UI65739 AED65738:AEE65739 ANZ65738:AOA65739 AXV65738:AXW65739 BHR65738:BHS65739 BRN65738:BRO65739 CBJ65738:CBK65739 CLF65738:CLG65739 CVB65738:CVC65739 DEX65738:DEY65739 DOT65738:DOU65739 DYP65738:DYQ65739 EIL65738:EIM65739 ESH65738:ESI65739 FCD65738:FCE65739 FLZ65738:FMA65739 FVV65738:FVW65739 GFR65738:GFS65739 GPN65738:GPO65739 GZJ65738:GZK65739 HJF65738:HJG65739 HTB65738:HTC65739 ICX65738:ICY65739 IMT65738:IMU65739 IWP65738:IWQ65739 JGL65738:JGM65739 JQH65738:JQI65739 KAD65738:KAE65739 KJZ65738:KKA65739 KTV65738:KTW65739 LDR65738:LDS65739 LNN65738:LNO65739 LXJ65738:LXK65739 MHF65738:MHG65739 MRB65738:MRC65739 NAX65738:NAY65739 NKT65738:NKU65739 NUP65738:NUQ65739 OEL65738:OEM65739 OOH65738:OOI65739 OYD65738:OYE65739 PHZ65738:PIA65739 PRV65738:PRW65739 QBR65738:QBS65739 QLN65738:QLO65739 QVJ65738:QVK65739 RFF65738:RFG65739 RPB65738:RPC65739 RYX65738:RYY65739 SIT65738:SIU65739 SSP65738:SSQ65739 TCL65738:TCM65739 TMH65738:TMI65739 TWD65738:TWE65739 UFZ65738:UGA65739 UPV65738:UPW65739 UZR65738:UZS65739 VJN65738:VJO65739 VTJ65738:VTK65739 WDF65738:WDG65739 WNB65738:WNC65739 WWX65738:WWY65739 KL131274:KM131275 UH131274:UI131275 AED131274:AEE131275 ANZ131274:AOA131275 AXV131274:AXW131275 BHR131274:BHS131275 BRN131274:BRO131275 CBJ131274:CBK131275 CLF131274:CLG131275 CVB131274:CVC131275 DEX131274:DEY131275 DOT131274:DOU131275 DYP131274:DYQ131275 EIL131274:EIM131275 ESH131274:ESI131275 FCD131274:FCE131275 FLZ131274:FMA131275 FVV131274:FVW131275 GFR131274:GFS131275 GPN131274:GPO131275 GZJ131274:GZK131275 HJF131274:HJG131275 HTB131274:HTC131275 ICX131274:ICY131275 IMT131274:IMU131275 IWP131274:IWQ131275 JGL131274:JGM131275 JQH131274:JQI131275 KAD131274:KAE131275 KJZ131274:KKA131275 KTV131274:KTW131275 LDR131274:LDS131275 LNN131274:LNO131275 LXJ131274:LXK131275 MHF131274:MHG131275 MRB131274:MRC131275 NAX131274:NAY131275 NKT131274:NKU131275 NUP131274:NUQ131275 OEL131274:OEM131275 OOH131274:OOI131275 OYD131274:OYE131275 PHZ131274:PIA131275 PRV131274:PRW131275 QBR131274:QBS131275 QLN131274:QLO131275 QVJ131274:QVK131275 RFF131274:RFG131275 RPB131274:RPC131275 RYX131274:RYY131275 SIT131274:SIU131275 SSP131274:SSQ131275 TCL131274:TCM131275 TMH131274:TMI131275 TWD131274:TWE131275 UFZ131274:UGA131275 UPV131274:UPW131275 UZR131274:UZS131275 VJN131274:VJO131275 VTJ131274:VTK131275 WDF131274:WDG131275 WNB131274:WNC131275 WWX131274:WWY131275 KL196810:KM196811 UH196810:UI196811 AED196810:AEE196811 ANZ196810:AOA196811 AXV196810:AXW196811 BHR196810:BHS196811 BRN196810:BRO196811 CBJ196810:CBK196811 CLF196810:CLG196811 CVB196810:CVC196811 DEX196810:DEY196811 DOT196810:DOU196811 DYP196810:DYQ196811 EIL196810:EIM196811 ESH196810:ESI196811 FCD196810:FCE196811 FLZ196810:FMA196811 FVV196810:FVW196811 GFR196810:GFS196811 GPN196810:GPO196811 GZJ196810:GZK196811 HJF196810:HJG196811 HTB196810:HTC196811 ICX196810:ICY196811 IMT196810:IMU196811 IWP196810:IWQ196811 JGL196810:JGM196811 JQH196810:JQI196811 KAD196810:KAE196811 KJZ196810:KKA196811 KTV196810:KTW196811 LDR196810:LDS196811 LNN196810:LNO196811 LXJ196810:LXK196811 MHF196810:MHG196811 MRB196810:MRC196811 NAX196810:NAY196811 NKT196810:NKU196811 NUP196810:NUQ196811 OEL196810:OEM196811 OOH196810:OOI196811 OYD196810:OYE196811 PHZ196810:PIA196811 PRV196810:PRW196811 QBR196810:QBS196811 QLN196810:QLO196811 QVJ196810:QVK196811 RFF196810:RFG196811 RPB196810:RPC196811 RYX196810:RYY196811 SIT196810:SIU196811 SSP196810:SSQ196811 TCL196810:TCM196811 TMH196810:TMI196811 TWD196810:TWE196811 UFZ196810:UGA196811 UPV196810:UPW196811 UZR196810:UZS196811 VJN196810:VJO196811 VTJ196810:VTK196811 WDF196810:WDG196811 WNB196810:WNC196811 WWX196810:WWY196811 KL262346:KM262347 UH262346:UI262347 AED262346:AEE262347 ANZ262346:AOA262347 AXV262346:AXW262347 BHR262346:BHS262347 BRN262346:BRO262347 CBJ262346:CBK262347 CLF262346:CLG262347 CVB262346:CVC262347 DEX262346:DEY262347 DOT262346:DOU262347 DYP262346:DYQ262347 EIL262346:EIM262347 ESH262346:ESI262347 FCD262346:FCE262347 FLZ262346:FMA262347 FVV262346:FVW262347 GFR262346:GFS262347 GPN262346:GPO262347 GZJ262346:GZK262347 HJF262346:HJG262347 HTB262346:HTC262347 ICX262346:ICY262347 IMT262346:IMU262347 IWP262346:IWQ262347 JGL262346:JGM262347 JQH262346:JQI262347 KAD262346:KAE262347 KJZ262346:KKA262347 KTV262346:KTW262347 LDR262346:LDS262347 LNN262346:LNO262347 LXJ262346:LXK262347 MHF262346:MHG262347 MRB262346:MRC262347 NAX262346:NAY262347 NKT262346:NKU262347 NUP262346:NUQ262347 OEL262346:OEM262347 OOH262346:OOI262347 OYD262346:OYE262347 PHZ262346:PIA262347 PRV262346:PRW262347 QBR262346:QBS262347 QLN262346:QLO262347 QVJ262346:QVK262347 RFF262346:RFG262347 RPB262346:RPC262347 RYX262346:RYY262347 SIT262346:SIU262347 SSP262346:SSQ262347 TCL262346:TCM262347 TMH262346:TMI262347 TWD262346:TWE262347 UFZ262346:UGA262347 UPV262346:UPW262347 UZR262346:UZS262347 VJN262346:VJO262347 VTJ262346:VTK262347 WDF262346:WDG262347 WNB262346:WNC262347 WWX262346:WWY262347 KL327882:KM327883 UH327882:UI327883 AED327882:AEE327883 ANZ327882:AOA327883 AXV327882:AXW327883 BHR327882:BHS327883 BRN327882:BRO327883 CBJ327882:CBK327883 CLF327882:CLG327883 CVB327882:CVC327883 DEX327882:DEY327883 DOT327882:DOU327883 DYP327882:DYQ327883 EIL327882:EIM327883 ESH327882:ESI327883 FCD327882:FCE327883 FLZ327882:FMA327883 FVV327882:FVW327883 GFR327882:GFS327883 GPN327882:GPO327883 GZJ327882:GZK327883 HJF327882:HJG327883 HTB327882:HTC327883 ICX327882:ICY327883 IMT327882:IMU327883 IWP327882:IWQ327883 JGL327882:JGM327883 JQH327882:JQI327883 KAD327882:KAE327883 KJZ327882:KKA327883 KTV327882:KTW327883 LDR327882:LDS327883 LNN327882:LNO327883 LXJ327882:LXK327883 MHF327882:MHG327883 MRB327882:MRC327883 NAX327882:NAY327883 NKT327882:NKU327883 NUP327882:NUQ327883 OEL327882:OEM327883 OOH327882:OOI327883 OYD327882:OYE327883 PHZ327882:PIA327883 PRV327882:PRW327883 QBR327882:QBS327883 QLN327882:QLO327883 QVJ327882:QVK327883 RFF327882:RFG327883 RPB327882:RPC327883 RYX327882:RYY327883 SIT327882:SIU327883 SSP327882:SSQ327883 TCL327882:TCM327883 TMH327882:TMI327883 TWD327882:TWE327883 UFZ327882:UGA327883 UPV327882:UPW327883 UZR327882:UZS327883 VJN327882:VJO327883 VTJ327882:VTK327883 WDF327882:WDG327883 WNB327882:WNC327883 WWX327882:WWY327883 KL393418:KM393419 UH393418:UI393419 AED393418:AEE393419 ANZ393418:AOA393419 AXV393418:AXW393419 BHR393418:BHS393419 BRN393418:BRO393419 CBJ393418:CBK393419 CLF393418:CLG393419 CVB393418:CVC393419 DEX393418:DEY393419 DOT393418:DOU393419 DYP393418:DYQ393419 EIL393418:EIM393419 ESH393418:ESI393419 FCD393418:FCE393419 FLZ393418:FMA393419 FVV393418:FVW393419 GFR393418:GFS393419 GPN393418:GPO393419 GZJ393418:GZK393419 HJF393418:HJG393419 HTB393418:HTC393419 ICX393418:ICY393419 IMT393418:IMU393419 IWP393418:IWQ393419 JGL393418:JGM393419 JQH393418:JQI393419 KAD393418:KAE393419 KJZ393418:KKA393419 KTV393418:KTW393419 LDR393418:LDS393419 LNN393418:LNO393419 LXJ393418:LXK393419 MHF393418:MHG393419 MRB393418:MRC393419 NAX393418:NAY393419 NKT393418:NKU393419 NUP393418:NUQ393419 OEL393418:OEM393419 OOH393418:OOI393419 OYD393418:OYE393419 PHZ393418:PIA393419 PRV393418:PRW393419 QBR393418:QBS393419 QLN393418:QLO393419 QVJ393418:QVK393419 RFF393418:RFG393419 RPB393418:RPC393419 RYX393418:RYY393419 SIT393418:SIU393419 SSP393418:SSQ393419 TCL393418:TCM393419 TMH393418:TMI393419 TWD393418:TWE393419 UFZ393418:UGA393419 UPV393418:UPW393419 UZR393418:UZS393419 VJN393418:VJO393419 VTJ393418:VTK393419 WDF393418:WDG393419 WNB393418:WNC393419 WWX393418:WWY393419 KL458954:KM458955 UH458954:UI458955 AED458954:AEE458955 ANZ458954:AOA458955 AXV458954:AXW458955 BHR458954:BHS458955 BRN458954:BRO458955 CBJ458954:CBK458955 CLF458954:CLG458955 CVB458954:CVC458955 DEX458954:DEY458955 DOT458954:DOU458955 DYP458954:DYQ458955 EIL458954:EIM458955 ESH458954:ESI458955 FCD458954:FCE458955 FLZ458954:FMA458955 FVV458954:FVW458955 GFR458954:GFS458955 GPN458954:GPO458955 GZJ458954:GZK458955 HJF458954:HJG458955 HTB458954:HTC458955 ICX458954:ICY458955 IMT458954:IMU458955 IWP458954:IWQ458955 JGL458954:JGM458955 JQH458954:JQI458955 KAD458954:KAE458955 KJZ458954:KKA458955 KTV458954:KTW458955 LDR458954:LDS458955 LNN458954:LNO458955 LXJ458954:LXK458955 MHF458954:MHG458955 MRB458954:MRC458955 NAX458954:NAY458955 NKT458954:NKU458955 NUP458954:NUQ458955 OEL458954:OEM458955 OOH458954:OOI458955 OYD458954:OYE458955 PHZ458954:PIA458955 PRV458954:PRW458955 QBR458954:QBS458955 QLN458954:QLO458955 QVJ458954:QVK458955 RFF458954:RFG458955 RPB458954:RPC458955 RYX458954:RYY458955 SIT458954:SIU458955 SSP458954:SSQ458955 TCL458954:TCM458955 TMH458954:TMI458955 TWD458954:TWE458955 UFZ458954:UGA458955 UPV458954:UPW458955 UZR458954:UZS458955 VJN458954:VJO458955 VTJ458954:VTK458955 WDF458954:WDG458955 WNB458954:WNC458955 WWX458954:WWY458955 KL524490:KM524491 UH524490:UI524491 AED524490:AEE524491 ANZ524490:AOA524491 AXV524490:AXW524491 BHR524490:BHS524491 BRN524490:BRO524491 CBJ524490:CBK524491 CLF524490:CLG524491 CVB524490:CVC524491 DEX524490:DEY524491 DOT524490:DOU524491 DYP524490:DYQ524491 EIL524490:EIM524491 ESH524490:ESI524491 FCD524490:FCE524491 FLZ524490:FMA524491 FVV524490:FVW524491 GFR524490:GFS524491 GPN524490:GPO524491 GZJ524490:GZK524491 HJF524490:HJG524491 HTB524490:HTC524491 ICX524490:ICY524491 IMT524490:IMU524491 IWP524490:IWQ524491 JGL524490:JGM524491 JQH524490:JQI524491 KAD524490:KAE524491 KJZ524490:KKA524491 KTV524490:KTW524491 LDR524490:LDS524491 LNN524490:LNO524491 LXJ524490:LXK524491 MHF524490:MHG524491 MRB524490:MRC524491 NAX524490:NAY524491 NKT524490:NKU524491 NUP524490:NUQ524491 OEL524490:OEM524491 OOH524490:OOI524491 OYD524490:OYE524491 PHZ524490:PIA524491 PRV524490:PRW524491 QBR524490:QBS524491 QLN524490:QLO524491 QVJ524490:QVK524491 RFF524490:RFG524491 RPB524490:RPC524491 RYX524490:RYY524491 SIT524490:SIU524491 SSP524490:SSQ524491 TCL524490:TCM524491 TMH524490:TMI524491 TWD524490:TWE524491 UFZ524490:UGA524491 UPV524490:UPW524491 UZR524490:UZS524491 VJN524490:VJO524491 VTJ524490:VTK524491 WDF524490:WDG524491 WNB524490:WNC524491 WWX524490:WWY524491 KL590026:KM590027 UH590026:UI590027 AED590026:AEE590027 ANZ590026:AOA590027 AXV590026:AXW590027 BHR590026:BHS590027 BRN590026:BRO590027 CBJ590026:CBK590027 CLF590026:CLG590027 CVB590026:CVC590027 DEX590026:DEY590027 DOT590026:DOU590027 DYP590026:DYQ590027 EIL590026:EIM590027 ESH590026:ESI590027 FCD590026:FCE590027 FLZ590026:FMA590027 FVV590026:FVW590027 GFR590026:GFS590027 GPN590026:GPO590027 GZJ590026:GZK590027 HJF590026:HJG590027 HTB590026:HTC590027 ICX590026:ICY590027 IMT590026:IMU590027 IWP590026:IWQ590027 JGL590026:JGM590027 JQH590026:JQI590027 KAD590026:KAE590027 KJZ590026:KKA590027 KTV590026:KTW590027 LDR590026:LDS590027 LNN590026:LNO590027 LXJ590026:LXK590027 MHF590026:MHG590027 MRB590026:MRC590027 NAX590026:NAY590027 NKT590026:NKU590027 NUP590026:NUQ590027 OEL590026:OEM590027 OOH590026:OOI590027 OYD590026:OYE590027 PHZ590026:PIA590027 PRV590026:PRW590027 QBR590026:QBS590027 QLN590026:QLO590027 QVJ590026:QVK590027 RFF590026:RFG590027 RPB590026:RPC590027 RYX590026:RYY590027 SIT590026:SIU590027 SSP590026:SSQ590027 TCL590026:TCM590027 TMH590026:TMI590027 TWD590026:TWE590027 UFZ590026:UGA590027 UPV590026:UPW590027 UZR590026:UZS590027 VJN590026:VJO590027 VTJ590026:VTK590027 WDF590026:WDG590027 WNB590026:WNC590027 WWX590026:WWY590027 KL655562:KM655563 UH655562:UI655563 AED655562:AEE655563 ANZ655562:AOA655563 AXV655562:AXW655563 BHR655562:BHS655563 BRN655562:BRO655563 CBJ655562:CBK655563 CLF655562:CLG655563 CVB655562:CVC655563 DEX655562:DEY655563 DOT655562:DOU655563 DYP655562:DYQ655563 EIL655562:EIM655563 ESH655562:ESI655563 FCD655562:FCE655563 FLZ655562:FMA655563 FVV655562:FVW655563 GFR655562:GFS655563 GPN655562:GPO655563 GZJ655562:GZK655563 HJF655562:HJG655563 HTB655562:HTC655563 ICX655562:ICY655563 IMT655562:IMU655563 IWP655562:IWQ655563 JGL655562:JGM655563 JQH655562:JQI655563 KAD655562:KAE655563 KJZ655562:KKA655563 KTV655562:KTW655563 LDR655562:LDS655563 LNN655562:LNO655563 LXJ655562:LXK655563 MHF655562:MHG655563 MRB655562:MRC655563 NAX655562:NAY655563 NKT655562:NKU655563 NUP655562:NUQ655563 OEL655562:OEM655563 OOH655562:OOI655563 OYD655562:OYE655563 PHZ655562:PIA655563 PRV655562:PRW655563 QBR655562:QBS655563 QLN655562:QLO655563 QVJ655562:QVK655563 RFF655562:RFG655563 RPB655562:RPC655563 RYX655562:RYY655563 SIT655562:SIU655563 SSP655562:SSQ655563 TCL655562:TCM655563 TMH655562:TMI655563 TWD655562:TWE655563 UFZ655562:UGA655563 UPV655562:UPW655563 UZR655562:UZS655563 VJN655562:VJO655563 VTJ655562:VTK655563 WDF655562:WDG655563 WNB655562:WNC655563 WWX655562:WWY655563 KL721098:KM721099 UH721098:UI721099 AED721098:AEE721099 ANZ721098:AOA721099 AXV721098:AXW721099 BHR721098:BHS721099 BRN721098:BRO721099 CBJ721098:CBK721099 CLF721098:CLG721099 CVB721098:CVC721099 DEX721098:DEY721099 DOT721098:DOU721099 DYP721098:DYQ721099 EIL721098:EIM721099 ESH721098:ESI721099 FCD721098:FCE721099 FLZ721098:FMA721099 FVV721098:FVW721099 GFR721098:GFS721099 GPN721098:GPO721099 GZJ721098:GZK721099 HJF721098:HJG721099 HTB721098:HTC721099 ICX721098:ICY721099 IMT721098:IMU721099 IWP721098:IWQ721099 JGL721098:JGM721099 JQH721098:JQI721099 KAD721098:KAE721099 KJZ721098:KKA721099 KTV721098:KTW721099 LDR721098:LDS721099 LNN721098:LNO721099 LXJ721098:LXK721099 MHF721098:MHG721099 MRB721098:MRC721099 NAX721098:NAY721099 NKT721098:NKU721099 NUP721098:NUQ721099 OEL721098:OEM721099 OOH721098:OOI721099 OYD721098:OYE721099 PHZ721098:PIA721099 PRV721098:PRW721099 QBR721098:QBS721099 QLN721098:QLO721099 QVJ721098:QVK721099 RFF721098:RFG721099 RPB721098:RPC721099 RYX721098:RYY721099 SIT721098:SIU721099 SSP721098:SSQ721099 TCL721098:TCM721099 TMH721098:TMI721099 TWD721098:TWE721099 UFZ721098:UGA721099 UPV721098:UPW721099 UZR721098:UZS721099 VJN721098:VJO721099 VTJ721098:VTK721099 WDF721098:WDG721099 WNB721098:WNC721099 WWX721098:WWY721099 KL786634:KM786635 UH786634:UI786635 AED786634:AEE786635 ANZ786634:AOA786635 AXV786634:AXW786635 BHR786634:BHS786635 BRN786634:BRO786635 CBJ786634:CBK786635 CLF786634:CLG786635 CVB786634:CVC786635 DEX786634:DEY786635 DOT786634:DOU786635 DYP786634:DYQ786635 EIL786634:EIM786635 ESH786634:ESI786635 FCD786634:FCE786635 FLZ786634:FMA786635 FVV786634:FVW786635 GFR786634:GFS786635 GPN786634:GPO786635 GZJ786634:GZK786635 HJF786634:HJG786635 HTB786634:HTC786635 ICX786634:ICY786635 IMT786634:IMU786635 IWP786634:IWQ786635 JGL786634:JGM786635 JQH786634:JQI786635 KAD786634:KAE786635 KJZ786634:KKA786635 KTV786634:KTW786635 LDR786634:LDS786635 LNN786634:LNO786635 LXJ786634:LXK786635 MHF786634:MHG786635 MRB786634:MRC786635 NAX786634:NAY786635 NKT786634:NKU786635 NUP786634:NUQ786635 OEL786634:OEM786635 OOH786634:OOI786635 OYD786634:OYE786635 PHZ786634:PIA786635 PRV786634:PRW786635 QBR786634:QBS786635 QLN786634:QLO786635 QVJ786634:QVK786635 RFF786634:RFG786635 RPB786634:RPC786635 RYX786634:RYY786635 SIT786634:SIU786635 SSP786634:SSQ786635 TCL786634:TCM786635 TMH786634:TMI786635 TWD786634:TWE786635 UFZ786634:UGA786635 UPV786634:UPW786635 UZR786634:UZS786635 VJN786634:VJO786635 VTJ786634:VTK786635 WDF786634:WDG786635 WNB786634:WNC786635 WWX786634:WWY786635 KL852170:KM852171 UH852170:UI852171 AED852170:AEE852171 ANZ852170:AOA852171 AXV852170:AXW852171 BHR852170:BHS852171 BRN852170:BRO852171 CBJ852170:CBK852171 CLF852170:CLG852171 CVB852170:CVC852171 DEX852170:DEY852171 DOT852170:DOU852171 DYP852170:DYQ852171 EIL852170:EIM852171 ESH852170:ESI852171 FCD852170:FCE852171 FLZ852170:FMA852171 FVV852170:FVW852171 GFR852170:GFS852171 GPN852170:GPO852171 GZJ852170:GZK852171 HJF852170:HJG852171 HTB852170:HTC852171 ICX852170:ICY852171 IMT852170:IMU852171 IWP852170:IWQ852171 JGL852170:JGM852171 JQH852170:JQI852171 KAD852170:KAE852171 KJZ852170:KKA852171 KTV852170:KTW852171 LDR852170:LDS852171 LNN852170:LNO852171 LXJ852170:LXK852171 MHF852170:MHG852171 MRB852170:MRC852171 NAX852170:NAY852171 NKT852170:NKU852171 NUP852170:NUQ852171 OEL852170:OEM852171 OOH852170:OOI852171 OYD852170:OYE852171 PHZ852170:PIA852171 PRV852170:PRW852171 QBR852170:QBS852171 QLN852170:QLO852171 QVJ852170:QVK852171 RFF852170:RFG852171 RPB852170:RPC852171 RYX852170:RYY852171 SIT852170:SIU852171 SSP852170:SSQ852171 TCL852170:TCM852171 TMH852170:TMI852171 TWD852170:TWE852171 UFZ852170:UGA852171 UPV852170:UPW852171 UZR852170:UZS852171 VJN852170:VJO852171 VTJ852170:VTK852171 WDF852170:WDG852171 WNB852170:WNC852171 WWX852170:WWY852171 KL917706:KM917707 UH917706:UI917707 AED917706:AEE917707 ANZ917706:AOA917707 AXV917706:AXW917707 BHR917706:BHS917707 BRN917706:BRO917707 CBJ917706:CBK917707 CLF917706:CLG917707 CVB917706:CVC917707 DEX917706:DEY917707 DOT917706:DOU917707 DYP917706:DYQ917707 EIL917706:EIM917707 ESH917706:ESI917707 FCD917706:FCE917707 FLZ917706:FMA917707 FVV917706:FVW917707 GFR917706:GFS917707 GPN917706:GPO917707 GZJ917706:GZK917707 HJF917706:HJG917707 HTB917706:HTC917707 ICX917706:ICY917707 IMT917706:IMU917707 IWP917706:IWQ917707 JGL917706:JGM917707 JQH917706:JQI917707 KAD917706:KAE917707 KJZ917706:KKA917707 KTV917706:KTW917707 LDR917706:LDS917707 LNN917706:LNO917707 LXJ917706:LXK917707 MHF917706:MHG917707 MRB917706:MRC917707 NAX917706:NAY917707 NKT917706:NKU917707 NUP917706:NUQ917707 OEL917706:OEM917707 OOH917706:OOI917707 OYD917706:OYE917707 PHZ917706:PIA917707 PRV917706:PRW917707 QBR917706:QBS917707 QLN917706:QLO917707 QVJ917706:QVK917707 RFF917706:RFG917707 RPB917706:RPC917707 RYX917706:RYY917707 SIT917706:SIU917707 SSP917706:SSQ917707 TCL917706:TCM917707 TMH917706:TMI917707 TWD917706:TWE917707 UFZ917706:UGA917707 UPV917706:UPW917707 UZR917706:UZS917707 VJN917706:VJO917707 VTJ917706:VTK917707 WDF917706:WDG917707 WNB917706:WNC917707 WWX917706:WWY917707 KL983242:KM983243 UH983242:UI983243 AED983242:AEE983243 ANZ983242:AOA983243 AXV983242:AXW983243 BHR983242:BHS983243 BRN983242:BRO983243 CBJ983242:CBK983243 CLF983242:CLG983243 CVB983242:CVC983243 DEX983242:DEY983243 DOT983242:DOU983243 DYP983242:DYQ983243 EIL983242:EIM983243 ESH983242:ESI983243 FCD983242:FCE983243 FLZ983242:FMA983243 FVV983242:FVW983243 GFR983242:GFS983243 GPN983242:GPO983243 GZJ983242:GZK983243 HJF983242:HJG983243 HTB983242:HTC983243 ICX983242:ICY983243 IMT983242:IMU983243 IWP983242:IWQ983243 JGL983242:JGM983243 JQH983242:JQI983243 KAD983242:KAE983243 KJZ983242:KKA983243 KTV983242:KTW983243 LDR983242:LDS983243 LNN983242:LNO983243 LXJ983242:LXK983243 MHF983242:MHG983243 MRB983242:MRC983243 NAX983242:NAY983243 NKT983242:NKU983243 NUP983242:NUQ983243 OEL983242:OEM983243 OOH983242:OOI983243 OYD983242:OYE983243 PHZ983242:PIA983243 PRV983242:PRW983243 QBR983242:QBS983243 QLN983242:QLO983243 QVJ983242:QVK983243 RFF983242:RFG983243 RPB983242:RPC983243 RYX983242:RYY983243 SIT983242:SIU983243 SSP983242:SSQ983243 TCL983242:TCM983243 TMH983242:TMI983243 TWD983242:TWE983243 UFZ983242:UGA983243 UPV983242:UPW983243 UZR983242:UZS983243 VJN983242:VJO983243 VTJ983242:VTK983243 WDF983242:WDG983243 WNB983242:WNC983243 WWX983242:WWY983243 KL65741:KM65742 UH65741:UI65742 AED65741:AEE65742 ANZ65741:AOA65742 AXV65741:AXW65742 BHR65741:BHS65742 BRN65741:BRO65742 CBJ65741:CBK65742 CLF65741:CLG65742 CVB65741:CVC65742 DEX65741:DEY65742 DOT65741:DOU65742 DYP65741:DYQ65742 EIL65741:EIM65742 ESH65741:ESI65742 FCD65741:FCE65742 FLZ65741:FMA65742 FVV65741:FVW65742 GFR65741:GFS65742 GPN65741:GPO65742 GZJ65741:GZK65742 HJF65741:HJG65742 HTB65741:HTC65742 ICX65741:ICY65742 IMT65741:IMU65742 IWP65741:IWQ65742 JGL65741:JGM65742 JQH65741:JQI65742 KAD65741:KAE65742 KJZ65741:KKA65742 KTV65741:KTW65742 LDR65741:LDS65742 LNN65741:LNO65742 LXJ65741:LXK65742 MHF65741:MHG65742 MRB65741:MRC65742 NAX65741:NAY65742 NKT65741:NKU65742 NUP65741:NUQ65742 OEL65741:OEM65742 OOH65741:OOI65742 OYD65741:OYE65742 PHZ65741:PIA65742 PRV65741:PRW65742 QBR65741:QBS65742 QLN65741:QLO65742 QVJ65741:QVK65742 RFF65741:RFG65742 RPB65741:RPC65742 RYX65741:RYY65742 SIT65741:SIU65742 SSP65741:SSQ65742 TCL65741:TCM65742 TMH65741:TMI65742 TWD65741:TWE65742 UFZ65741:UGA65742 UPV65741:UPW65742 UZR65741:UZS65742 VJN65741:VJO65742 VTJ65741:VTK65742 WDF65741:WDG65742 WNB65741:WNC65742 WWX65741:WWY65742 KL131277:KM131278 UH131277:UI131278 AED131277:AEE131278 ANZ131277:AOA131278 AXV131277:AXW131278 BHR131277:BHS131278 BRN131277:BRO131278 CBJ131277:CBK131278 CLF131277:CLG131278 CVB131277:CVC131278 DEX131277:DEY131278 DOT131277:DOU131278 DYP131277:DYQ131278 EIL131277:EIM131278 ESH131277:ESI131278 FCD131277:FCE131278 FLZ131277:FMA131278 FVV131277:FVW131278 GFR131277:GFS131278 GPN131277:GPO131278 GZJ131277:GZK131278 HJF131277:HJG131278 HTB131277:HTC131278 ICX131277:ICY131278 IMT131277:IMU131278 IWP131277:IWQ131278 JGL131277:JGM131278 JQH131277:JQI131278 KAD131277:KAE131278 KJZ131277:KKA131278 KTV131277:KTW131278 LDR131277:LDS131278 LNN131277:LNO131278 LXJ131277:LXK131278 MHF131277:MHG131278 MRB131277:MRC131278 NAX131277:NAY131278 NKT131277:NKU131278 NUP131277:NUQ131278 OEL131277:OEM131278 OOH131277:OOI131278 OYD131277:OYE131278 PHZ131277:PIA131278 PRV131277:PRW131278 QBR131277:QBS131278 QLN131277:QLO131278 QVJ131277:QVK131278 RFF131277:RFG131278 RPB131277:RPC131278 RYX131277:RYY131278 SIT131277:SIU131278 SSP131277:SSQ131278 TCL131277:TCM131278 TMH131277:TMI131278 TWD131277:TWE131278 UFZ131277:UGA131278 UPV131277:UPW131278 UZR131277:UZS131278 VJN131277:VJO131278 VTJ131277:VTK131278 WDF131277:WDG131278 WNB131277:WNC131278 WWX131277:WWY131278 KL196813:KM196814 UH196813:UI196814 AED196813:AEE196814 ANZ196813:AOA196814 AXV196813:AXW196814 BHR196813:BHS196814 BRN196813:BRO196814 CBJ196813:CBK196814 CLF196813:CLG196814 CVB196813:CVC196814 DEX196813:DEY196814 DOT196813:DOU196814 DYP196813:DYQ196814 EIL196813:EIM196814 ESH196813:ESI196814 FCD196813:FCE196814 FLZ196813:FMA196814 FVV196813:FVW196814 GFR196813:GFS196814 GPN196813:GPO196814 GZJ196813:GZK196814 HJF196813:HJG196814 HTB196813:HTC196814 ICX196813:ICY196814 IMT196813:IMU196814 IWP196813:IWQ196814 JGL196813:JGM196814 JQH196813:JQI196814 KAD196813:KAE196814 KJZ196813:KKA196814 KTV196813:KTW196814 LDR196813:LDS196814 LNN196813:LNO196814 LXJ196813:LXK196814 MHF196813:MHG196814 MRB196813:MRC196814 NAX196813:NAY196814 NKT196813:NKU196814 NUP196813:NUQ196814 OEL196813:OEM196814 OOH196813:OOI196814 OYD196813:OYE196814 PHZ196813:PIA196814 PRV196813:PRW196814 QBR196813:QBS196814 QLN196813:QLO196814 QVJ196813:QVK196814 RFF196813:RFG196814 RPB196813:RPC196814 RYX196813:RYY196814 SIT196813:SIU196814 SSP196813:SSQ196814 TCL196813:TCM196814 TMH196813:TMI196814 TWD196813:TWE196814 UFZ196813:UGA196814 UPV196813:UPW196814 UZR196813:UZS196814 VJN196813:VJO196814 VTJ196813:VTK196814 WDF196813:WDG196814 WNB196813:WNC196814 WWX196813:WWY196814 KL262349:KM262350 UH262349:UI262350 AED262349:AEE262350 ANZ262349:AOA262350 AXV262349:AXW262350 BHR262349:BHS262350 BRN262349:BRO262350 CBJ262349:CBK262350 CLF262349:CLG262350 CVB262349:CVC262350 DEX262349:DEY262350 DOT262349:DOU262350 DYP262349:DYQ262350 EIL262349:EIM262350 ESH262349:ESI262350 FCD262349:FCE262350 FLZ262349:FMA262350 FVV262349:FVW262350 GFR262349:GFS262350 GPN262349:GPO262350 GZJ262349:GZK262350 HJF262349:HJG262350 HTB262349:HTC262350 ICX262349:ICY262350 IMT262349:IMU262350 IWP262349:IWQ262350 JGL262349:JGM262350 JQH262349:JQI262350 KAD262349:KAE262350 KJZ262349:KKA262350 KTV262349:KTW262350 LDR262349:LDS262350 LNN262349:LNO262350 LXJ262349:LXK262350 MHF262349:MHG262350 MRB262349:MRC262350 NAX262349:NAY262350 NKT262349:NKU262350 NUP262349:NUQ262350 OEL262349:OEM262350 OOH262349:OOI262350 OYD262349:OYE262350 PHZ262349:PIA262350 PRV262349:PRW262350 QBR262349:QBS262350 QLN262349:QLO262350 QVJ262349:QVK262350 RFF262349:RFG262350 RPB262349:RPC262350 RYX262349:RYY262350 SIT262349:SIU262350 SSP262349:SSQ262350 TCL262349:TCM262350 TMH262349:TMI262350 TWD262349:TWE262350 UFZ262349:UGA262350 UPV262349:UPW262350 UZR262349:UZS262350 VJN262349:VJO262350 VTJ262349:VTK262350 WDF262349:WDG262350 WNB262349:WNC262350 WWX262349:WWY262350 KL327885:KM327886 UH327885:UI327886 AED327885:AEE327886 ANZ327885:AOA327886 AXV327885:AXW327886 BHR327885:BHS327886 BRN327885:BRO327886 CBJ327885:CBK327886 CLF327885:CLG327886 CVB327885:CVC327886 DEX327885:DEY327886 DOT327885:DOU327886 DYP327885:DYQ327886 EIL327885:EIM327886 ESH327885:ESI327886 FCD327885:FCE327886 FLZ327885:FMA327886 FVV327885:FVW327886 GFR327885:GFS327886 GPN327885:GPO327886 GZJ327885:GZK327886 HJF327885:HJG327886 HTB327885:HTC327886 ICX327885:ICY327886 IMT327885:IMU327886 IWP327885:IWQ327886 JGL327885:JGM327886 JQH327885:JQI327886 KAD327885:KAE327886 KJZ327885:KKA327886 KTV327885:KTW327886 LDR327885:LDS327886 LNN327885:LNO327886 LXJ327885:LXK327886 MHF327885:MHG327886 MRB327885:MRC327886 NAX327885:NAY327886 NKT327885:NKU327886 NUP327885:NUQ327886 OEL327885:OEM327886 OOH327885:OOI327886 OYD327885:OYE327886 PHZ327885:PIA327886 PRV327885:PRW327886 QBR327885:QBS327886 QLN327885:QLO327886 QVJ327885:QVK327886 RFF327885:RFG327886 RPB327885:RPC327886 RYX327885:RYY327886 SIT327885:SIU327886 SSP327885:SSQ327886 TCL327885:TCM327886 TMH327885:TMI327886 TWD327885:TWE327886 UFZ327885:UGA327886 UPV327885:UPW327886 UZR327885:UZS327886 VJN327885:VJO327886 VTJ327885:VTK327886 WDF327885:WDG327886 WNB327885:WNC327886 WWX327885:WWY327886 KL393421:KM393422 UH393421:UI393422 AED393421:AEE393422 ANZ393421:AOA393422 AXV393421:AXW393422 BHR393421:BHS393422 BRN393421:BRO393422 CBJ393421:CBK393422 CLF393421:CLG393422 CVB393421:CVC393422 DEX393421:DEY393422 DOT393421:DOU393422 DYP393421:DYQ393422 EIL393421:EIM393422 ESH393421:ESI393422 FCD393421:FCE393422 FLZ393421:FMA393422 FVV393421:FVW393422 GFR393421:GFS393422 GPN393421:GPO393422 GZJ393421:GZK393422 HJF393421:HJG393422 HTB393421:HTC393422 ICX393421:ICY393422 IMT393421:IMU393422 IWP393421:IWQ393422 JGL393421:JGM393422 JQH393421:JQI393422 KAD393421:KAE393422 KJZ393421:KKA393422 KTV393421:KTW393422 LDR393421:LDS393422 LNN393421:LNO393422 LXJ393421:LXK393422 MHF393421:MHG393422 MRB393421:MRC393422 NAX393421:NAY393422 NKT393421:NKU393422 NUP393421:NUQ393422 OEL393421:OEM393422 OOH393421:OOI393422 OYD393421:OYE393422 PHZ393421:PIA393422 PRV393421:PRW393422 QBR393421:QBS393422 QLN393421:QLO393422 QVJ393421:QVK393422 RFF393421:RFG393422 RPB393421:RPC393422 RYX393421:RYY393422 SIT393421:SIU393422 SSP393421:SSQ393422 TCL393421:TCM393422 TMH393421:TMI393422 TWD393421:TWE393422 UFZ393421:UGA393422 UPV393421:UPW393422 UZR393421:UZS393422 VJN393421:VJO393422 VTJ393421:VTK393422 WDF393421:WDG393422 WNB393421:WNC393422 WWX393421:WWY393422 KL458957:KM458958 UH458957:UI458958 AED458957:AEE458958 ANZ458957:AOA458958 AXV458957:AXW458958 BHR458957:BHS458958 BRN458957:BRO458958 CBJ458957:CBK458958 CLF458957:CLG458958 CVB458957:CVC458958 DEX458957:DEY458958 DOT458957:DOU458958 DYP458957:DYQ458958 EIL458957:EIM458958 ESH458957:ESI458958 FCD458957:FCE458958 FLZ458957:FMA458958 FVV458957:FVW458958 GFR458957:GFS458958 GPN458957:GPO458958 GZJ458957:GZK458958 HJF458957:HJG458958 HTB458957:HTC458958 ICX458957:ICY458958 IMT458957:IMU458958 IWP458957:IWQ458958 JGL458957:JGM458958 JQH458957:JQI458958 KAD458957:KAE458958 KJZ458957:KKA458958 KTV458957:KTW458958 LDR458957:LDS458958 LNN458957:LNO458958 LXJ458957:LXK458958 MHF458957:MHG458958 MRB458957:MRC458958 NAX458957:NAY458958 NKT458957:NKU458958 NUP458957:NUQ458958 OEL458957:OEM458958 OOH458957:OOI458958 OYD458957:OYE458958 PHZ458957:PIA458958 PRV458957:PRW458958 QBR458957:QBS458958 QLN458957:QLO458958 QVJ458957:QVK458958 RFF458957:RFG458958 RPB458957:RPC458958 RYX458957:RYY458958 SIT458957:SIU458958 SSP458957:SSQ458958 TCL458957:TCM458958 TMH458957:TMI458958 TWD458957:TWE458958 UFZ458957:UGA458958 UPV458957:UPW458958 UZR458957:UZS458958 VJN458957:VJO458958 VTJ458957:VTK458958 WDF458957:WDG458958 WNB458957:WNC458958 WWX458957:WWY458958 KL524493:KM524494 UH524493:UI524494 AED524493:AEE524494 ANZ524493:AOA524494 AXV524493:AXW524494 BHR524493:BHS524494 BRN524493:BRO524494 CBJ524493:CBK524494 CLF524493:CLG524494 CVB524493:CVC524494 DEX524493:DEY524494 DOT524493:DOU524494 DYP524493:DYQ524494 EIL524493:EIM524494 ESH524493:ESI524494 FCD524493:FCE524494 FLZ524493:FMA524494 FVV524493:FVW524494 GFR524493:GFS524494 GPN524493:GPO524494 GZJ524493:GZK524494 HJF524493:HJG524494 HTB524493:HTC524494 ICX524493:ICY524494 IMT524493:IMU524494 IWP524493:IWQ524494 JGL524493:JGM524494 JQH524493:JQI524494 KAD524493:KAE524494 KJZ524493:KKA524494 KTV524493:KTW524494 LDR524493:LDS524494 LNN524493:LNO524494 LXJ524493:LXK524494 MHF524493:MHG524494 MRB524493:MRC524494 NAX524493:NAY524494 NKT524493:NKU524494 NUP524493:NUQ524494 OEL524493:OEM524494 OOH524493:OOI524494 OYD524493:OYE524494 PHZ524493:PIA524494 PRV524493:PRW524494 QBR524493:QBS524494 QLN524493:QLO524494 QVJ524493:QVK524494 RFF524493:RFG524494 RPB524493:RPC524494 RYX524493:RYY524494 SIT524493:SIU524494 SSP524493:SSQ524494 TCL524493:TCM524494 TMH524493:TMI524494 TWD524493:TWE524494 UFZ524493:UGA524494 UPV524493:UPW524494 UZR524493:UZS524494 VJN524493:VJO524494 VTJ524493:VTK524494 WDF524493:WDG524494 WNB524493:WNC524494 WWX524493:WWY524494 KL590029:KM590030 UH590029:UI590030 AED590029:AEE590030 ANZ590029:AOA590030 AXV590029:AXW590030 BHR590029:BHS590030 BRN590029:BRO590030 CBJ590029:CBK590030 CLF590029:CLG590030 CVB590029:CVC590030 DEX590029:DEY590030 DOT590029:DOU590030 DYP590029:DYQ590030 EIL590029:EIM590030 ESH590029:ESI590030 FCD590029:FCE590030 FLZ590029:FMA590030 FVV590029:FVW590030 GFR590029:GFS590030 GPN590029:GPO590030 GZJ590029:GZK590030 HJF590029:HJG590030 HTB590029:HTC590030 ICX590029:ICY590030 IMT590029:IMU590030 IWP590029:IWQ590030 JGL590029:JGM590030 JQH590029:JQI590030 KAD590029:KAE590030 KJZ590029:KKA590030 KTV590029:KTW590030 LDR590029:LDS590030 LNN590029:LNO590030 LXJ590029:LXK590030 MHF590029:MHG590030 MRB590029:MRC590030 NAX590029:NAY590030 NKT590029:NKU590030 NUP590029:NUQ590030 OEL590029:OEM590030 OOH590029:OOI590030 OYD590029:OYE590030 PHZ590029:PIA590030 PRV590029:PRW590030 QBR590029:QBS590030 QLN590029:QLO590030 QVJ590029:QVK590030 RFF590029:RFG590030 RPB590029:RPC590030 RYX590029:RYY590030 SIT590029:SIU590030 SSP590029:SSQ590030 TCL590029:TCM590030 TMH590029:TMI590030 TWD590029:TWE590030 UFZ590029:UGA590030 UPV590029:UPW590030 UZR590029:UZS590030 VJN590029:VJO590030 VTJ590029:VTK590030 WDF590029:WDG590030 WNB590029:WNC590030 WWX590029:WWY590030 KL655565:KM655566 UH655565:UI655566 AED655565:AEE655566 ANZ655565:AOA655566 AXV655565:AXW655566 BHR655565:BHS655566 BRN655565:BRO655566 CBJ655565:CBK655566 CLF655565:CLG655566 CVB655565:CVC655566 DEX655565:DEY655566 DOT655565:DOU655566 DYP655565:DYQ655566 EIL655565:EIM655566 ESH655565:ESI655566 FCD655565:FCE655566 FLZ655565:FMA655566 FVV655565:FVW655566 GFR655565:GFS655566 GPN655565:GPO655566 GZJ655565:GZK655566 HJF655565:HJG655566 HTB655565:HTC655566 ICX655565:ICY655566 IMT655565:IMU655566 IWP655565:IWQ655566 JGL655565:JGM655566 JQH655565:JQI655566 KAD655565:KAE655566 KJZ655565:KKA655566 KTV655565:KTW655566 LDR655565:LDS655566 LNN655565:LNO655566 LXJ655565:LXK655566 MHF655565:MHG655566 MRB655565:MRC655566 NAX655565:NAY655566 NKT655565:NKU655566 NUP655565:NUQ655566 OEL655565:OEM655566 OOH655565:OOI655566 OYD655565:OYE655566 PHZ655565:PIA655566 PRV655565:PRW655566 QBR655565:QBS655566 QLN655565:QLO655566 QVJ655565:QVK655566 RFF655565:RFG655566 RPB655565:RPC655566 RYX655565:RYY655566 SIT655565:SIU655566 SSP655565:SSQ655566 TCL655565:TCM655566 TMH655565:TMI655566 TWD655565:TWE655566 UFZ655565:UGA655566 UPV655565:UPW655566 UZR655565:UZS655566 VJN655565:VJO655566 VTJ655565:VTK655566 WDF655565:WDG655566 WNB655565:WNC655566 WWX655565:WWY655566 KL721101:KM721102 UH721101:UI721102 AED721101:AEE721102 ANZ721101:AOA721102 AXV721101:AXW721102 BHR721101:BHS721102 BRN721101:BRO721102 CBJ721101:CBK721102 CLF721101:CLG721102 CVB721101:CVC721102 DEX721101:DEY721102 DOT721101:DOU721102 DYP721101:DYQ721102 EIL721101:EIM721102 ESH721101:ESI721102 FCD721101:FCE721102 FLZ721101:FMA721102 FVV721101:FVW721102 GFR721101:GFS721102 GPN721101:GPO721102 GZJ721101:GZK721102 HJF721101:HJG721102 HTB721101:HTC721102 ICX721101:ICY721102 IMT721101:IMU721102 IWP721101:IWQ721102 JGL721101:JGM721102 JQH721101:JQI721102 KAD721101:KAE721102 KJZ721101:KKA721102 KTV721101:KTW721102 LDR721101:LDS721102 LNN721101:LNO721102 LXJ721101:LXK721102 MHF721101:MHG721102 MRB721101:MRC721102 NAX721101:NAY721102 NKT721101:NKU721102 NUP721101:NUQ721102 OEL721101:OEM721102 OOH721101:OOI721102 OYD721101:OYE721102 PHZ721101:PIA721102 PRV721101:PRW721102 QBR721101:QBS721102 QLN721101:QLO721102 QVJ721101:QVK721102 RFF721101:RFG721102 RPB721101:RPC721102 RYX721101:RYY721102 SIT721101:SIU721102 SSP721101:SSQ721102 TCL721101:TCM721102 TMH721101:TMI721102 TWD721101:TWE721102 UFZ721101:UGA721102 UPV721101:UPW721102 UZR721101:UZS721102 VJN721101:VJO721102 VTJ721101:VTK721102 WDF721101:WDG721102 WNB721101:WNC721102 WWX721101:WWY721102 KL786637:KM786638 UH786637:UI786638 AED786637:AEE786638 ANZ786637:AOA786638 AXV786637:AXW786638 BHR786637:BHS786638 BRN786637:BRO786638 CBJ786637:CBK786638 CLF786637:CLG786638 CVB786637:CVC786638 DEX786637:DEY786638 DOT786637:DOU786638 DYP786637:DYQ786638 EIL786637:EIM786638 ESH786637:ESI786638 FCD786637:FCE786638 FLZ786637:FMA786638 FVV786637:FVW786638 GFR786637:GFS786638 GPN786637:GPO786638 GZJ786637:GZK786638 HJF786637:HJG786638 HTB786637:HTC786638 ICX786637:ICY786638 IMT786637:IMU786638 IWP786637:IWQ786638 JGL786637:JGM786638 JQH786637:JQI786638 KAD786637:KAE786638 KJZ786637:KKA786638 KTV786637:KTW786638 LDR786637:LDS786638 LNN786637:LNO786638 LXJ786637:LXK786638 MHF786637:MHG786638 MRB786637:MRC786638 NAX786637:NAY786638 NKT786637:NKU786638 NUP786637:NUQ786638 OEL786637:OEM786638 OOH786637:OOI786638 OYD786637:OYE786638 PHZ786637:PIA786638 PRV786637:PRW786638 QBR786637:QBS786638 QLN786637:QLO786638 QVJ786637:QVK786638 RFF786637:RFG786638 RPB786637:RPC786638 RYX786637:RYY786638 SIT786637:SIU786638 SSP786637:SSQ786638 TCL786637:TCM786638 TMH786637:TMI786638 TWD786637:TWE786638 UFZ786637:UGA786638 UPV786637:UPW786638 UZR786637:UZS786638 VJN786637:VJO786638 VTJ786637:VTK786638 WDF786637:WDG786638 WNB786637:WNC786638 WWX786637:WWY786638 KL852173:KM852174 UH852173:UI852174 AED852173:AEE852174 ANZ852173:AOA852174 AXV852173:AXW852174 BHR852173:BHS852174 BRN852173:BRO852174 CBJ852173:CBK852174 CLF852173:CLG852174 CVB852173:CVC852174 DEX852173:DEY852174 DOT852173:DOU852174 DYP852173:DYQ852174 EIL852173:EIM852174 ESH852173:ESI852174 FCD852173:FCE852174 FLZ852173:FMA852174 FVV852173:FVW852174 GFR852173:GFS852174 GPN852173:GPO852174 GZJ852173:GZK852174 HJF852173:HJG852174 HTB852173:HTC852174 ICX852173:ICY852174 IMT852173:IMU852174 IWP852173:IWQ852174 JGL852173:JGM852174 JQH852173:JQI852174 KAD852173:KAE852174 KJZ852173:KKA852174 KTV852173:KTW852174 LDR852173:LDS852174 LNN852173:LNO852174 LXJ852173:LXK852174 MHF852173:MHG852174 MRB852173:MRC852174 NAX852173:NAY852174 NKT852173:NKU852174 NUP852173:NUQ852174 OEL852173:OEM852174 OOH852173:OOI852174 OYD852173:OYE852174 PHZ852173:PIA852174 PRV852173:PRW852174 QBR852173:QBS852174 QLN852173:QLO852174 QVJ852173:QVK852174 RFF852173:RFG852174 RPB852173:RPC852174 RYX852173:RYY852174 SIT852173:SIU852174 SSP852173:SSQ852174 TCL852173:TCM852174 TMH852173:TMI852174 TWD852173:TWE852174 UFZ852173:UGA852174 UPV852173:UPW852174 UZR852173:UZS852174 VJN852173:VJO852174 VTJ852173:VTK852174 WDF852173:WDG852174 WNB852173:WNC852174 WWX852173:WWY852174 KL917709:KM917710 UH917709:UI917710 AED917709:AEE917710 ANZ917709:AOA917710 AXV917709:AXW917710 BHR917709:BHS917710 BRN917709:BRO917710 CBJ917709:CBK917710 CLF917709:CLG917710 CVB917709:CVC917710 DEX917709:DEY917710 DOT917709:DOU917710 DYP917709:DYQ917710 EIL917709:EIM917710 ESH917709:ESI917710 FCD917709:FCE917710 FLZ917709:FMA917710 FVV917709:FVW917710 GFR917709:GFS917710 GPN917709:GPO917710 GZJ917709:GZK917710 HJF917709:HJG917710 HTB917709:HTC917710 ICX917709:ICY917710 IMT917709:IMU917710 IWP917709:IWQ917710 JGL917709:JGM917710 JQH917709:JQI917710 KAD917709:KAE917710 KJZ917709:KKA917710 KTV917709:KTW917710 LDR917709:LDS917710 LNN917709:LNO917710 LXJ917709:LXK917710 MHF917709:MHG917710 MRB917709:MRC917710 NAX917709:NAY917710 NKT917709:NKU917710 NUP917709:NUQ917710 OEL917709:OEM917710 OOH917709:OOI917710 OYD917709:OYE917710 PHZ917709:PIA917710 PRV917709:PRW917710 QBR917709:QBS917710 QLN917709:QLO917710 QVJ917709:QVK917710 RFF917709:RFG917710 RPB917709:RPC917710 RYX917709:RYY917710 SIT917709:SIU917710 SSP917709:SSQ917710 TCL917709:TCM917710 TMH917709:TMI917710 TWD917709:TWE917710 UFZ917709:UGA917710 UPV917709:UPW917710 UZR917709:UZS917710 VJN917709:VJO917710 VTJ917709:VTK917710 WDF917709:WDG917710 WNB917709:WNC917710 WWX917709:WWY917710 KL983245:KM983246 UH983245:UI983246 AED983245:AEE983246 ANZ983245:AOA983246 AXV983245:AXW983246 BHR983245:BHS983246 BRN983245:BRO983246 CBJ983245:CBK983246 CLF983245:CLG983246 CVB983245:CVC983246 DEX983245:DEY983246 DOT983245:DOU983246 DYP983245:DYQ983246 EIL983245:EIM983246 ESH983245:ESI983246 FCD983245:FCE983246 FLZ983245:FMA983246 FVV983245:FVW983246 GFR983245:GFS983246 GPN983245:GPO983246 GZJ983245:GZK983246 HJF983245:HJG983246 HTB983245:HTC983246 ICX983245:ICY983246 IMT983245:IMU983246 IWP983245:IWQ983246 JGL983245:JGM983246 JQH983245:JQI983246 KAD983245:KAE983246 KJZ983245:KKA983246 KTV983245:KTW983246 LDR983245:LDS983246 LNN983245:LNO983246 LXJ983245:LXK983246 MHF983245:MHG983246 MRB983245:MRC983246 NAX983245:NAY983246 NKT983245:NKU983246 NUP983245:NUQ983246 OEL983245:OEM983246 OOH983245:OOI983246 OYD983245:OYE983246 PHZ983245:PIA983246 PRV983245:PRW983246 QBR983245:QBS983246 QLN983245:QLO983246 QVJ983245:QVK983246 RFF983245:RFG983246 RPB983245:RPC983246 RYX983245:RYY983246 SIT983245:SIU983246 SSP983245:SSQ983246 TCL983245:TCM983246 TMH983245:TMI983246 TWD983245:TWE983246 UFZ983245:UGA983246 UPV983245:UPW983246 UZR983245:UZS983246 VJN983245:VJO983246 VTJ983245:VTK983246 WDF983245:WDG983246 WNB983245:WNC983246 WWX983245:WWY983246 KL65744:KM65745 UH65744:UI65745 AED65744:AEE65745 ANZ65744:AOA65745 AXV65744:AXW65745 BHR65744:BHS65745 BRN65744:BRO65745 CBJ65744:CBK65745 CLF65744:CLG65745 CVB65744:CVC65745 DEX65744:DEY65745 DOT65744:DOU65745 DYP65744:DYQ65745 EIL65744:EIM65745 ESH65744:ESI65745 FCD65744:FCE65745 FLZ65744:FMA65745 FVV65744:FVW65745 GFR65744:GFS65745 GPN65744:GPO65745 GZJ65744:GZK65745 HJF65744:HJG65745 HTB65744:HTC65745 ICX65744:ICY65745 IMT65744:IMU65745 IWP65744:IWQ65745 JGL65744:JGM65745 JQH65744:JQI65745 KAD65744:KAE65745 KJZ65744:KKA65745 KTV65744:KTW65745 LDR65744:LDS65745 LNN65744:LNO65745 LXJ65744:LXK65745 MHF65744:MHG65745 MRB65744:MRC65745 NAX65744:NAY65745 NKT65744:NKU65745 NUP65744:NUQ65745 OEL65744:OEM65745 OOH65744:OOI65745 OYD65744:OYE65745 PHZ65744:PIA65745 PRV65744:PRW65745 QBR65744:QBS65745 QLN65744:QLO65745 QVJ65744:QVK65745 RFF65744:RFG65745 RPB65744:RPC65745 RYX65744:RYY65745 SIT65744:SIU65745 SSP65744:SSQ65745 TCL65744:TCM65745 TMH65744:TMI65745 TWD65744:TWE65745 UFZ65744:UGA65745 UPV65744:UPW65745 UZR65744:UZS65745 VJN65744:VJO65745 VTJ65744:VTK65745 WDF65744:WDG65745 WNB65744:WNC65745 WWX65744:WWY65745 KL131280:KM131281 UH131280:UI131281 AED131280:AEE131281 ANZ131280:AOA131281 AXV131280:AXW131281 BHR131280:BHS131281 BRN131280:BRO131281 CBJ131280:CBK131281 CLF131280:CLG131281 CVB131280:CVC131281 DEX131280:DEY131281 DOT131280:DOU131281 DYP131280:DYQ131281 EIL131280:EIM131281 ESH131280:ESI131281 FCD131280:FCE131281 FLZ131280:FMA131281 FVV131280:FVW131281 GFR131280:GFS131281 GPN131280:GPO131281 GZJ131280:GZK131281 HJF131280:HJG131281 HTB131280:HTC131281 ICX131280:ICY131281 IMT131280:IMU131281 IWP131280:IWQ131281 JGL131280:JGM131281 JQH131280:JQI131281 KAD131280:KAE131281 KJZ131280:KKA131281 KTV131280:KTW131281 LDR131280:LDS131281 LNN131280:LNO131281 LXJ131280:LXK131281 MHF131280:MHG131281 MRB131280:MRC131281 NAX131280:NAY131281 NKT131280:NKU131281 NUP131280:NUQ131281 OEL131280:OEM131281 OOH131280:OOI131281 OYD131280:OYE131281 PHZ131280:PIA131281 PRV131280:PRW131281 QBR131280:QBS131281 QLN131280:QLO131281 QVJ131280:QVK131281 RFF131280:RFG131281 RPB131280:RPC131281 RYX131280:RYY131281 SIT131280:SIU131281 SSP131280:SSQ131281 TCL131280:TCM131281 TMH131280:TMI131281 TWD131280:TWE131281 UFZ131280:UGA131281 UPV131280:UPW131281 UZR131280:UZS131281 VJN131280:VJO131281 VTJ131280:VTK131281 WDF131280:WDG131281 WNB131280:WNC131281 WWX131280:WWY131281 KL196816:KM196817 UH196816:UI196817 AED196816:AEE196817 ANZ196816:AOA196817 AXV196816:AXW196817 BHR196816:BHS196817 BRN196816:BRO196817 CBJ196816:CBK196817 CLF196816:CLG196817 CVB196816:CVC196817 DEX196816:DEY196817 DOT196816:DOU196817 DYP196816:DYQ196817 EIL196816:EIM196817 ESH196816:ESI196817 FCD196816:FCE196817 FLZ196816:FMA196817 FVV196816:FVW196817 GFR196816:GFS196817 GPN196816:GPO196817 GZJ196816:GZK196817 HJF196816:HJG196817 HTB196816:HTC196817 ICX196816:ICY196817 IMT196816:IMU196817 IWP196816:IWQ196817 JGL196816:JGM196817 JQH196816:JQI196817 KAD196816:KAE196817 KJZ196816:KKA196817 KTV196816:KTW196817 LDR196816:LDS196817 LNN196816:LNO196817 LXJ196816:LXK196817 MHF196816:MHG196817 MRB196816:MRC196817 NAX196816:NAY196817 NKT196816:NKU196817 NUP196816:NUQ196817 OEL196816:OEM196817 OOH196816:OOI196817 OYD196816:OYE196817 PHZ196816:PIA196817 PRV196816:PRW196817 QBR196816:QBS196817 QLN196816:QLO196817 QVJ196816:QVK196817 RFF196816:RFG196817 RPB196816:RPC196817 RYX196816:RYY196817 SIT196816:SIU196817 SSP196816:SSQ196817 TCL196816:TCM196817 TMH196816:TMI196817 TWD196816:TWE196817 UFZ196816:UGA196817 UPV196816:UPW196817 UZR196816:UZS196817 VJN196816:VJO196817 VTJ196816:VTK196817 WDF196816:WDG196817 WNB196816:WNC196817 WWX196816:WWY196817 KL262352:KM262353 UH262352:UI262353 AED262352:AEE262353 ANZ262352:AOA262353 AXV262352:AXW262353 BHR262352:BHS262353 BRN262352:BRO262353 CBJ262352:CBK262353 CLF262352:CLG262353 CVB262352:CVC262353 DEX262352:DEY262353 DOT262352:DOU262353 DYP262352:DYQ262353 EIL262352:EIM262353 ESH262352:ESI262353 FCD262352:FCE262353 FLZ262352:FMA262353 FVV262352:FVW262353 GFR262352:GFS262353 GPN262352:GPO262353 GZJ262352:GZK262353 HJF262352:HJG262353 HTB262352:HTC262353 ICX262352:ICY262353 IMT262352:IMU262353 IWP262352:IWQ262353 JGL262352:JGM262353 JQH262352:JQI262353 KAD262352:KAE262353 KJZ262352:KKA262353 KTV262352:KTW262353 LDR262352:LDS262353 LNN262352:LNO262353 LXJ262352:LXK262353 MHF262352:MHG262353 MRB262352:MRC262353 NAX262352:NAY262353 NKT262352:NKU262353 NUP262352:NUQ262353 OEL262352:OEM262353 OOH262352:OOI262353 OYD262352:OYE262353 PHZ262352:PIA262353 PRV262352:PRW262353 QBR262352:QBS262353 QLN262352:QLO262353 QVJ262352:QVK262353 RFF262352:RFG262353 RPB262352:RPC262353 RYX262352:RYY262353 SIT262352:SIU262353 SSP262352:SSQ262353 TCL262352:TCM262353 TMH262352:TMI262353 TWD262352:TWE262353 UFZ262352:UGA262353 UPV262352:UPW262353 UZR262352:UZS262353 VJN262352:VJO262353 VTJ262352:VTK262353 WDF262352:WDG262353 WNB262352:WNC262353 WWX262352:WWY262353 KL327888:KM327889 UH327888:UI327889 AED327888:AEE327889 ANZ327888:AOA327889 AXV327888:AXW327889 BHR327888:BHS327889 BRN327888:BRO327889 CBJ327888:CBK327889 CLF327888:CLG327889 CVB327888:CVC327889 DEX327888:DEY327889 DOT327888:DOU327889 DYP327888:DYQ327889 EIL327888:EIM327889 ESH327888:ESI327889 FCD327888:FCE327889 FLZ327888:FMA327889 FVV327888:FVW327889 GFR327888:GFS327889 GPN327888:GPO327889 GZJ327888:GZK327889 HJF327888:HJG327889 HTB327888:HTC327889 ICX327888:ICY327889 IMT327888:IMU327889 IWP327888:IWQ327889 JGL327888:JGM327889 JQH327888:JQI327889 KAD327888:KAE327889 KJZ327888:KKA327889 KTV327888:KTW327889 LDR327888:LDS327889 LNN327888:LNO327889 LXJ327888:LXK327889 MHF327888:MHG327889 MRB327888:MRC327889 NAX327888:NAY327889 NKT327888:NKU327889 NUP327888:NUQ327889 OEL327888:OEM327889 OOH327888:OOI327889 OYD327888:OYE327889 PHZ327888:PIA327889 PRV327888:PRW327889 QBR327888:QBS327889 QLN327888:QLO327889 QVJ327888:QVK327889 RFF327888:RFG327889 RPB327888:RPC327889 RYX327888:RYY327889 SIT327888:SIU327889 SSP327888:SSQ327889 TCL327888:TCM327889 TMH327888:TMI327889 TWD327888:TWE327889 UFZ327888:UGA327889 UPV327888:UPW327889 UZR327888:UZS327889 VJN327888:VJO327889 VTJ327888:VTK327889 WDF327888:WDG327889 WNB327888:WNC327889 WWX327888:WWY327889 KL393424:KM393425 UH393424:UI393425 AED393424:AEE393425 ANZ393424:AOA393425 AXV393424:AXW393425 BHR393424:BHS393425 BRN393424:BRO393425 CBJ393424:CBK393425 CLF393424:CLG393425 CVB393424:CVC393425 DEX393424:DEY393425 DOT393424:DOU393425 DYP393424:DYQ393425 EIL393424:EIM393425 ESH393424:ESI393425 FCD393424:FCE393425 FLZ393424:FMA393425 FVV393424:FVW393425 GFR393424:GFS393425 GPN393424:GPO393425 GZJ393424:GZK393425 HJF393424:HJG393425 HTB393424:HTC393425 ICX393424:ICY393425 IMT393424:IMU393425 IWP393424:IWQ393425 JGL393424:JGM393425 JQH393424:JQI393425 KAD393424:KAE393425 KJZ393424:KKA393425 KTV393424:KTW393425 LDR393424:LDS393425 LNN393424:LNO393425 LXJ393424:LXK393425 MHF393424:MHG393425 MRB393424:MRC393425 NAX393424:NAY393425 NKT393424:NKU393425 NUP393424:NUQ393425 OEL393424:OEM393425 OOH393424:OOI393425 OYD393424:OYE393425 PHZ393424:PIA393425 PRV393424:PRW393425 QBR393424:QBS393425 QLN393424:QLO393425 QVJ393424:QVK393425 RFF393424:RFG393425 RPB393424:RPC393425 RYX393424:RYY393425 SIT393424:SIU393425 SSP393424:SSQ393425 TCL393424:TCM393425 TMH393424:TMI393425 TWD393424:TWE393425 UFZ393424:UGA393425 UPV393424:UPW393425 UZR393424:UZS393425 VJN393424:VJO393425 VTJ393424:VTK393425 WDF393424:WDG393425 WNB393424:WNC393425 WWX393424:WWY393425 KL458960:KM458961 UH458960:UI458961 AED458960:AEE458961 ANZ458960:AOA458961 AXV458960:AXW458961 BHR458960:BHS458961 BRN458960:BRO458961 CBJ458960:CBK458961 CLF458960:CLG458961 CVB458960:CVC458961 DEX458960:DEY458961 DOT458960:DOU458961 DYP458960:DYQ458961 EIL458960:EIM458961 ESH458960:ESI458961 FCD458960:FCE458961 FLZ458960:FMA458961 FVV458960:FVW458961 GFR458960:GFS458961 GPN458960:GPO458961 GZJ458960:GZK458961 HJF458960:HJG458961 HTB458960:HTC458961 ICX458960:ICY458961 IMT458960:IMU458961 IWP458960:IWQ458961 JGL458960:JGM458961 JQH458960:JQI458961 KAD458960:KAE458961 KJZ458960:KKA458961 KTV458960:KTW458961 LDR458960:LDS458961 LNN458960:LNO458961 LXJ458960:LXK458961 MHF458960:MHG458961 MRB458960:MRC458961 NAX458960:NAY458961 NKT458960:NKU458961 NUP458960:NUQ458961 OEL458960:OEM458961 OOH458960:OOI458961 OYD458960:OYE458961 PHZ458960:PIA458961 PRV458960:PRW458961 QBR458960:QBS458961 QLN458960:QLO458961 QVJ458960:QVK458961 RFF458960:RFG458961 RPB458960:RPC458961 RYX458960:RYY458961 SIT458960:SIU458961 SSP458960:SSQ458961 TCL458960:TCM458961 TMH458960:TMI458961 TWD458960:TWE458961 UFZ458960:UGA458961 UPV458960:UPW458961 UZR458960:UZS458961 VJN458960:VJO458961 VTJ458960:VTK458961 WDF458960:WDG458961 WNB458960:WNC458961 WWX458960:WWY458961 KL524496:KM524497 UH524496:UI524497 AED524496:AEE524497 ANZ524496:AOA524497 AXV524496:AXW524497 BHR524496:BHS524497 BRN524496:BRO524497 CBJ524496:CBK524497 CLF524496:CLG524497 CVB524496:CVC524497 DEX524496:DEY524497 DOT524496:DOU524497 DYP524496:DYQ524497 EIL524496:EIM524497 ESH524496:ESI524497 FCD524496:FCE524497 FLZ524496:FMA524497 FVV524496:FVW524497 GFR524496:GFS524497 GPN524496:GPO524497 GZJ524496:GZK524497 HJF524496:HJG524497 HTB524496:HTC524497 ICX524496:ICY524497 IMT524496:IMU524497 IWP524496:IWQ524497 JGL524496:JGM524497 JQH524496:JQI524497 KAD524496:KAE524497 KJZ524496:KKA524497 KTV524496:KTW524497 LDR524496:LDS524497 LNN524496:LNO524497 LXJ524496:LXK524497 MHF524496:MHG524497 MRB524496:MRC524497 NAX524496:NAY524497 NKT524496:NKU524497 NUP524496:NUQ524497 OEL524496:OEM524497 OOH524496:OOI524497 OYD524496:OYE524497 PHZ524496:PIA524497 PRV524496:PRW524497 QBR524496:QBS524497 QLN524496:QLO524497 QVJ524496:QVK524497 RFF524496:RFG524497 RPB524496:RPC524497 RYX524496:RYY524497 SIT524496:SIU524497 SSP524496:SSQ524497 TCL524496:TCM524497 TMH524496:TMI524497 TWD524496:TWE524497 UFZ524496:UGA524497 UPV524496:UPW524497 UZR524496:UZS524497 VJN524496:VJO524497 VTJ524496:VTK524497 WDF524496:WDG524497 WNB524496:WNC524497 WWX524496:WWY524497 KL590032:KM590033 UH590032:UI590033 AED590032:AEE590033 ANZ590032:AOA590033 AXV590032:AXW590033 BHR590032:BHS590033 BRN590032:BRO590033 CBJ590032:CBK590033 CLF590032:CLG590033 CVB590032:CVC590033 DEX590032:DEY590033 DOT590032:DOU590033 DYP590032:DYQ590033 EIL590032:EIM590033 ESH590032:ESI590033 FCD590032:FCE590033 FLZ590032:FMA590033 FVV590032:FVW590033 GFR590032:GFS590033 GPN590032:GPO590033 GZJ590032:GZK590033 HJF590032:HJG590033 HTB590032:HTC590033 ICX590032:ICY590033 IMT590032:IMU590033 IWP590032:IWQ590033 JGL590032:JGM590033 JQH590032:JQI590033 KAD590032:KAE590033 KJZ590032:KKA590033 KTV590032:KTW590033 LDR590032:LDS590033 LNN590032:LNO590033 LXJ590032:LXK590033 MHF590032:MHG590033 MRB590032:MRC590033 NAX590032:NAY590033 NKT590032:NKU590033 NUP590032:NUQ590033 OEL590032:OEM590033 OOH590032:OOI590033 OYD590032:OYE590033 PHZ590032:PIA590033 PRV590032:PRW590033 QBR590032:QBS590033 QLN590032:QLO590033 QVJ590032:QVK590033 RFF590032:RFG590033 RPB590032:RPC590033 RYX590032:RYY590033 SIT590032:SIU590033 SSP590032:SSQ590033 TCL590032:TCM590033 TMH590032:TMI590033 TWD590032:TWE590033 UFZ590032:UGA590033 UPV590032:UPW590033 UZR590032:UZS590033 VJN590032:VJO590033 VTJ590032:VTK590033 WDF590032:WDG590033 WNB590032:WNC590033 WWX590032:WWY590033 KL655568:KM655569 UH655568:UI655569 AED655568:AEE655569 ANZ655568:AOA655569 AXV655568:AXW655569 BHR655568:BHS655569 BRN655568:BRO655569 CBJ655568:CBK655569 CLF655568:CLG655569 CVB655568:CVC655569 DEX655568:DEY655569 DOT655568:DOU655569 DYP655568:DYQ655569 EIL655568:EIM655569 ESH655568:ESI655569 FCD655568:FCE655569 FLZ655568:FMA655569 FVV655568:FVW655569 GFR655568:GFS655569 GPN655568:GPO655569 GZJ655568:GZK655569 HJF655568:HJG655569 HTB655568:HTC655569 ICX655568:ICY655569 IMT655568:IMU655569 IWP655568:IWQ655569 JGL655568:JGM655569 JQH655568:JQI655569 KAD655568:KAE655569 KJZ655568:KKA655569 KTV655568:KTW655569 LDR655568:LDS655569 LNN655568:LNO655569 LXJ655568:LXK655569 MHF655568:MHG655569 MRB655568:MRC655569 NAX655568:NAY655569 NKT655568:NKU655569 NUP655568:NUQ655569 OEL655568:OEM655569 OOH655568:OOI655569 OYD655568:OYE655569 PHZ655568:PIA655569 PRV655568:PRW655569 QBR655568:QBS655569 QLN655568:QLO655569 QVJ655568:QVK655569 RFF655568:RFG655569 RPB655568:RPC655569 RYX655568:RYY655569 SIT655568:SIU655569 SSP655568:SSQ655569 TCL655568:TCM655569 TMH655568:TMI655569 TWD655568:TWE655569 UFZ655568:UGA655569 UPV655568:UPW655569 UZR655568:UZS655569 VJN655568:VJO655569 VTJ655568:VTK655569 WDF655568:WDG655569 WNB655568:WNC655569 WWX655568:WWY655569 KL721104:KM721105 UH721104:UI721105 AED721104:AEE721105 ANZ721104:AOA721105 AXV721104:AXW721105 BHR721104:BHS721105 BRN721104:BRO721105 CBJ721104:CBK721105 CLF721104:CLG721105 CVB721104:CVC721105 DEX721104:DEY721105 DOT721104:DOU721105 DYP721104:DYQ721105 EIL721104:EIM721105 ESH721104:ESI721105 FCD721104:FCE721105 FLZ721104:FMA721105 FVV721104:FVW721105 GFR721104:GFS721105 GPN721104:GPO721105 GZJ721104:GZK721105 HJF721104:HJG721105 HTB721104:HTC721105 ICX721104:ICY721105 IMT721104:IMU721105 IWP721104:IWQ721105 JGL721104:JGM721105 JQH721104:JQI721105 KAD721104:KAE721105 KJZ721104:KKA721105 KTV721104:KTW721105 LDR721104:LDS721105 LNN721104:LNO721105 LXJ721104:LXK721105 MHF721104:MHG721105 MRB721104:MRC721105 NAX721104:NAY721105 NKT721104:NKU721105 NUP721104:NUQ721105 OEL721104:OEM721105 OOH721104:OOI721105 OYD721104:OYE721105 PHZ721104:PIA721105 PRV721104:PRW721105 QBR721104:QBS721105 QLN721104:QLO721105 QVJ721104:QVK721105 RFF721104:RFG721105 RPB721104:RPC721105 RYX721104:RYY721105 SIT721104:SIU721105 SSP721104:SSQ721105 TCL721104:TCM721105 TMH721104:TMI721105 TWD721104:TWE721105 UFZ721104:UGA721105 UPV721104:UPW721105 UZR721104:UZS721105 VJN721104:VJO721105 VTJ721104:VTK721105 WDF721104:WDG721105 WNB721104:WNC721105 WWX721104:WWY721105 KL786640:KM786641 UH786640:UI786641 AED786640:AEE786641 ANZ786640:AOA786641 AXV786640:AXW786641 BHR786640:BHS786641 BRN786640:BRO786641 CBJ786640:CBK786641 CLF786640:CLG786641 CVB786640:CVC786641 DEX786640:DEY786641 DOT786640:DOU786641 DYP786640:DYQ786641 EIL786640:EIM786641 ESH786640:ESI786641 FCD786640:FCE786641 FLZ786640:FMA786641 FVV786640:FVW786641 GFR786640:GFS786641 GPN786640:GPO786641 GZJ786640:GZK786641 HJF786640:HJG786641 HTB786640:HTC786641 ICX786640:ICY786641 IMT786640:IMU786641 IWP786640:IWQ786641 JGL786640:JGM786641 JQH786640:JQI786641 KAD786640:KAE786641 KJZ786640:KKA786641 KTV786640:KTW786641 LDR786640:LDS786641 LNN786640:LNO786641 LXJ786640:LXK786641 MHF786640:MHG786641 MRB786640:MRC786641 NAX786640:NAY786641 NKT786640:NKU786641 NUP786640:NUQ786641 OEL786640:OEM786641 OOH786640:OOI786641 OYD786640:OYE786641 PHZ786640:PIA786641 PRV786640:PRW786641 QBR786640:QBS786641 QLN786640:QLO786641 QVJ786640:QVK786641 RFF786640:RFG786641 RPB786640:RPC786641 RYX786640:RYY786641 SIT786640:SIU786641 SSP786640:SSQ786641 TCL786640:TCM786641 TMH786640:TMI786641 TWD786640:TWE786641 UFZ786640:UGA786641 UPV786640:UPW786641 UZR786640:UZS786641 VJN786640:VJO786641 VTJ786640:VTK786641 WDF786640:WDG786641 WNB786640:WNC786641 WWX786640:WWY786641 KL852176:KM852177 UH852176:UI852177 AED852176:AEE852177 ANZ852176:AOA852177 AXV852176:AXW852177 BHR852176:BHS852177 BRN852176:BRO852177 CBJ852176:CBK852177 CLF852176:CLG852177 CVB852176:CVC852177 DEX852176:DEY852177 DOT852176:DOU852177 DYP852176:DYQ852177 EIL852176:EIM852177 ESH852176:ESI852177 FCD852176:FCE852177 FLZ852176:FMA852177 FVV852176:FVW852177 GFR852176:GFS852177 GPN852176:GPO852177 GZJ852176:GZK852177 HJF852176:HJG852177 HTB852176:HTC852177 ICX852176:ICY852177 IMT852176:IMU852177 IWP852176:IWQ852177 JGL852176:JGM852177 JQH852176:JQI852177 KAD852176:KAE852177 KJZ852176:KKA852177 KTV852176:KTW852177 LDR852176:LDS852177 LNN852176:LNO852177 LXJ852176:LXK852177 MHF852176:MHG852177 MRB852176:MRC852177 NAX852176:NAY852177 NKT852176:NKU852177 NUP852176:NUQ852177 OEL852176:OEM852177 OOH852176:OOI852177 OYD852176:OYE852177 PHZ852176:PIA852177 PRV852176:PRW852177 QBR852176:QBS852177 QLN852176:QLO852177 QVJ852176:QVK852177 RFF852176:RFG852177 RPB852176:RPC852177 RYX852176:RYY852177 SIT852176:SIU852177 SSP852176:SSQ852177 TCL852176:TCM852177 TMH852176:TMI852177 TWD852176:TWE852177 UFZ852176:UGA852177 UPV852176:UPW852177 UZR852176:UZS852177 VJN852176:VJO852177 VTJ852176:VTK852177 WDF852176:WDG852177 WNB852176:WNC852177 WWX852176:WWY852177 KL917712:KM917713 UH917712:UI917713 AED917712:AEE917713 ANZ917712:AOA917713 AXV917712:AXW917713 BHR917712:BHS917713 BRN917712:BRO917713 CBJ917712:CBK917713 CLF917712:CLG917713 CVB917712:CVC917713 DEX917712:DEY917713 DOT917712:DOU917713 DYP917712:DYQ917713 EIL917712:EIM917713 ESH917712:ESI917713 FCD917712:FCE917713 FLZ917712:FMA917713 FVV917712:FVW917713 GFR917712:GFS917713 GPN917712:GPO917713 GZJ917712:GZK917713 HJF917712:HJG917713 HTB917712:HTC917713 ICX917712:ICY917713 IMT917712:IMU917713 IWP917712:IWQ917713 JGL917712:JGM917713 JQH917712:JQI917713 KAD917712:KAE917713 KJZ917712:KKA917713 KTV917712:KTW917713 LDR917712:LDS917713 LNN917712:LNO917713 LXJ917712:LXK917713 MHF917712:MHG917713 MRB917712:MRC917713 NAX917712:NAY917713 NKT917712:NKU917713 NUP917712:NUQ917713 OEL917712:OEM917713 OOH917712:OOI917713 OYD917712:OYE917713 PHZ917712:PIA917713 PRV917712:PRW917713 QBR917712:QBS917713 QLN917712:QLO917713 QVJ917712:QVK917713 RFF917712:RFG917713 RPB917712:RPC917713 RYX917712:RYY917713 SIT917712:SIU917713 SSP917712:SSQ917713 TCL917712:TCM917713 TMH917712:TMI917713 TWD917712:TWE917713 UFZ917712:UGA917713 UPV917712:UPW917713 UZR917712:UZS917713 VJN917712:VJO917713 VTJ917712:VTK917713 WDF917712:WDG917713 WNB917712:WNC917713 WWX917712:WWY917713 KL983248:KM983249 UH983248:UI983249 AED983248:AEE983249 ANZ983248:AOA983249 AXV983248:AXW983249 BHR983248:BHS983249 BRN983248:BRO983249 CBJ983248:CBK983249 CLF983248:CLG983249 CVB983248:CVC983249 DEX983248:DEY983249 DOT983248:DOU983249 DYP983248:DYQ983249 EIL983248:EIM983249 ESH983248:ESI983249 FCD983248:FCE983249 FLZ983248:FMA983249 FVV983248:FVW983249 GFR983248:GFS983249 GPN983248:GPO983249 GZJ983248:GZK983249 HJF983248:HJG983249 HTB983248:HTC983249 ICX983248:ICY983249 IMT983248:IMU983249 IWP983248:IWQ983249 JGL983248:JGM983249 JQH983248:JQI983249 KAD983248:KAE983249 KJZ983248:KKA983249 KTV983248:KTW983249 LDR983248:LDS983249 LNN983248:LNO983249 LXJ983248:LXK983249 MHF983248:MHG983249 MRB983248:MRC983249 NAX983248:NAY983249 NKT983248:NKU983249 NUP983248:NUQ983249 OEL983248:OEM983249 OOH983248:OOI983249 OYD983248:OYE983249 PHZ983248:PIA983249 PRV983248:PRW983249 QBR983248:QBS983249 QLN983248:QLO983249 QVJ983248:QVK983249 RFF983248:RFG983249 RPB983248:RPC983249 RYX983248:RYY983249 SIT983248:SIU983249 SSP983248:SSQ983249 TCL983248:TCM983249 TMH983248:TMI983249 TWD983248:TWE983249 UFZ983248:UGA983249 UPV983248:UPW983249 UZR983248:UZS983249 VJN983248:VJO983249 VTJ983248:VTK983249 WDF983248:WDG983249 WNB983248:WNC983249 WWX983248:WWY983249 KL65748:KM65753 UH65748:UI65753 AED65748:AEE65753 ANZ65748:AOA65753 AXV65748:AXW65753 BHR65748:BHS65753 BRN65748:BRO65753 CBJ65748:CBK65753 CLF65748:CLG65753 CVB65748:CVC65753 DEX65748:DEY65753 DOT65748:DOU65753 DYP65748:DYQ65753 EIL65748:EIM65753 ESH65748:ESI65753 FCD65748:FCE65753 FLZ65748:FMA65753 FVV65748:FVW65753 GFR65748:GFS65753 GPN65748:GPO65753 GZJ65748:GZK65753 HJF65748:HJG65753 HTB65748:HTC65753 ICX65748:ICY65753 IMT65748:IMU65753 IWP65748:IWQ65753 JGL65748:JGM65753 JQH65748:JQI65753 KAD65748:KAE65753 KJZ65748:KKA65753 KTV65748:KTW65753 LDR65748:LDS65753 LNN65748:LNO65753 LXJ65748:LXK65753 MHF65748:MHG65753 MRB65748:MRC65753 NAX65748:NAY65753 NKT65748:NKU65753 NUP65748:NUQ65753 OEL65748:OEM65753 OOH65748:OOI65753 OYD65748:OYE65753 PHZ65748:PIA65753 PRV65748:PRW65753 QBR65748:QBS65753 QLN65748:QLO65753 QVJ65748:QVK65753 RFF65748:RFG65753 RPB65748:RPC65753 RYX65748:RYY65753 SIT65748:SIU65753 SSP65748:SSQ65753 TCL65748:TCM65753 TMH65748:TMI65753 TWD65748:TWE65753 UFZ65748:UGA65753 UPV65748:UPW65753 UZR65748:UZS65753 VJN65748:VJO65753 VTJ65748:VTK65753 WDF65748:WDG65753 WNB65748:WNC65753 WWX65748:WWY65753 KL131284:KM131289 UH131284:UI131289 AED131284:AEE131289 ANZ131284:AOA131289 AXV131284:AXW131289 BHR131284:BHS131289 BRN131284:BRO131289 CBJ131284:CBK131289 CLF131284:CLG131289 CVB131284:CVC131289 DEX131284:DEY131289 DOT131284:DOU131289 DYP131284:DYQ131289 EIL131284:EIM131289 ESH131284:ESI131289 FCD131284:FCE131289 FLZ131284:FMA131289 FVV131284:FVW131289 GFR131284:GFS131289 GPN131284:GPO131289 GZJ131284:GZK131289 HJF131284:HJG131289 HTB131284:HTC131289 ICX131284:ICY131289 IMT131284:IMU131289 IWP131284:IWQ131289 JGL131284:JGM131289 JQH131284:JQI131289 KAD131284:KAE131289 KJZ131284:KKA131289 KTV131284:KTW131289 LDR131284:LDS131289 LNN131284:LNO131289 LXJ131284:LXK131289 MHF131284:MHG131289 MRB131284:MRC131289 NAX131284:NAY131289 NKT131284:NKU131289 NUP131284:NUQ131289 OEL131284:OEM131289 OOH131284:OOI131289 OYD131284:OYE131289 PHZ131284:PIA131289 PRV131284:PRW131289 QBR131284:QBS131289 QLN131284:QLO131289 QVJ131284:QVK131289 RFF131284:RFG131289 RPB131284:RPC131289 RYX131284:RYY131289 SIT131284:SIU131289 SSP131284:SSQ131289 TCL131284:TCM131289 TMH131284:TMI131289 TWD131284:TWE131289 UFZ131284:UGA131289 UPV131284:UPW131289 UZR131284:UZS131289 VJN131284:VJO131289 VTJ131284:VTK131289 WDF131284:WDG131289 WNB131284:WNC131289 WWX131284:WWY131289 KL196820:KM196825 UH196820:UI196825 AED196820:AEE196825 ANZ196820:AOA196825 AXV196820:AXW196825 BHR196820:BHS196825 BRN196820:BRO196825 CBJ196820:CBK196825 CLF196820:CLG196825 CVB196820:CVC196825 DEX196820:DEY196825 DOT196820:DOU196825 DYP196820:DYQ196825 EIL196820:EIM196825 ESH196820:ESI196825 FCD196820:FCE196825 FLZ196820:FMA196825 FVV196820:FVW196825 GFR196820:GFS196825 GPN196820:GPO196825 GZJ196820:GZK196825 HJF196820:HJG196825 HTB196820:HTC196825 ICX196820:ICY196825 IMT196820:IMU196825 IWP196820:IWQ196825 JGL196820:JGM196825 JQH196820:JQI196825 KAD196820:KAE196825 KJZ196820:KKA196825 KTV196820:KTW196825 LDR196820:LDS196825 LNN196820:LNO196825 LXJ196820:LXK196825 MHF196820:MHG196825 MRB196820:MRC196825 NAX196820:NAY196825 NKT196820:NKU196825 NUP196820:NUQ196825 OEL196820:OEM196825 OOH196820:OOI196825 OYD196820:OYE196825 PHZ196820:PIA196825 PRV196820:PRW196825 QBR196820:QBS196825 QLN196820:QLO196825 QVJ196820:QVK196825 RFF196820:RFG196825 RPB196820:RPC196825 RYX196820:RYY196825 SIT196820:SIU196825 SSP196820:SSQ196825 TCL196820:TCM196825 TMH196820:TMI196825 TWD196820:TWE196825 UFZ196820:UGA196825 UPV196820:UPW196825 UZR196820:UZS196825 VJN196820:VJO196825 VTJ196820:VTK196825 WDF196820:WDG196825 WNB196820:WNC196825 WWX196820:WWY196825 KL262356:KM262361 UH262356:UI262361 AED262356:AEE262361 ANZ262356:AOA262361 AXV262356:AXW262361 BHR262356:BHS262361 BRN262356:BRO262361 CBJ262356:CBK262361 CLF262356:CLG262361 CVB262356:CVC262361 DEX262356:DEY262361 DOT262356:DOU262361 DYP262356:DYQ262361 EIL262356:EIM262361 ESH262356:ESI262361 FCD262356:FCE262361 FLZ262356:FMA262361 FVV262356:FVW262361 GFR262356:GFS262361 GPN262356:GPO262361 GZJ262356:GZK262361 HJF262356:HJG262361 HTB262356:HTC262361 ICX262356:ICY262361 IMT262356:IMU262361 IWP262356:IWQ262361 JGL262356:JGM262361 JQH262356:JQI262361 KAD262356:KAE262361 KJZ262356:KKA262361 KTV262356:KTW262361 LDR262356:LDS262361 LNN262356:LNO262361 LXJ262356:LXK262361 MHF262356:MHG262361 MRB262356:MRC262361 NAX262356:NAY262361 NKT262356:NKU262361 NUP262356:NUQ262361 OEL262356:OEM262361 OOH262356:OOI262361 OYD262356:OYE262361 PHZ262356:PIA262361 PRV262356:PRW262361 QBR262356:QBS262361 QLN262356:QLO262361 QVJ262356:QVK262361 RFF262356:RFG262361 RPB262356:RPC262361 RYX262356:RYY262361 SIT262356:SIU262361 SSP262356:SSQ262361 TCL262356:TCM262361 TMH262356:TMI262361 TWD262356:TWE262361 UFZ262356:UGA262361 UPV262356:UPW262361 UZR262356:UZS262361 VJN262356:VJO262361 VTJ262356:VTK262361 WDF262356:WDG262361 WNB262356:WNC262361 WWX262356:WWY262361 KL327892:KM327897 UH327892:UI327897 AED327892:AEE327897 ANZ327892:AOA327897 AXV327892:AXW327897 BHR327892:BHS327897 BRN327892:BRO327897 CBJ327892:CBK327897 CLF327892:CLG327897 CVB327892:CVC327897 DEX327892:DEY327897 DOT327892:DOU327897 DYP327892:DYQ327897 EIL327892:EIM327897 ESH327892:ESI327897 FCD327892:FCE327897 FLZ327892:FMA327897 FVV327892:FVW327897 GFR327892:GFS327897 GPN327892:GPO327897 GZJ327892:GZK327897 HJF327892:HJG327897 HTB327892:HTC327897 ICX327892:ICY327897 IMT327892:IMU327897 IWP327892:IWQ327897 JGL327892:JGM327897 JQH327892:JQI327897 KAD327892:KAE327897 KJZ327892:KKA327897 KTV327892:KTW327897 LDR327892:LDS327897 LNN327892:LNO327897 LXJ327892:LXK327897 MHF327892:MHG327897 MRB327892:MRC327897 NAX327892:NAY327897 NKT327892:NKU327897 NUP327892:NUQ327897 OEL327892:OEM327897 OOH327892:OOI327897 OYD327892:OYE327897 PHZ327892:PIA327897 PRV327892:PRW327897 QBR327892:QBS327897 QLN327892:QLO327897 QVJ327892:QVK327897 RFF327892:RFG327897 RPB327892:RPC327897 RYX327892:RYY327897 SIT327892:SIU327897 SSP327892:SSQ327897 TCL327892:TCM327897 TMH327892:TMI327897 TWD327892:TWE327897 UFZ327892:UGA327897 UPV327892:UPW327897 UZR327892:UZS327897 VJN327892:VJO327897 VTJ327892:VTK327897 WDF327892:WDG327897 WNB327892:WNC327897 WWX327892:WWY327897 KL393428:KM393433 UH393428:UI393433 AED393428:AEE393433 ANZ393428:AOA393433 AXV393428:AXW393433 BHR393428:BHS393433 BRN393428:BRO393433 CBJ393428:CBK393433 CLF393428:CLG393433 CVB393428:CVC393433 DEX393428:DEY393433 DOT393428:DOU393433 DYP393428:DYQ393433 EIL393428:EIM393433 ESH393428:ESI393433 FCD393428:FCE393433 FLZ393428:FMA393433 FVV393428:FVW393433 GFR393428:GFS393433 GPN393428:GPO393433 GZJ393428:GZK393433 HJF393428:HJG393433 HTB393428:HTC393433 ICX393428:ICY393433 IMT393428:IMU393433 IWP393428:IWQ393433 JGL393428:JGM393433 JQH393428:JQI393433 KAD393428:KAE393433 KJZ393428:KKA393433 KTV393428:KTW393433 LDR393428:LDS393433 LNN393428:LNO393433 LXJ393428:LXK393433 MHF393428:MHG393433 MRB393428:MRC393433 NAX393428:NAY393433 NKT393428:NKU393433 NUP393428:NUQ393433 OEL393428:OEM393433 OOH393428:OOI393433 OYD393428:OYE393433 PHZ393428:PIA393433 PRV393428:PRW393433 QBR393428:QBS393433 QLN393428:QLO393433 QVJ393428:QVK393433 RFF393428:RFG393433 RPB393428:RPC393433 RYX393428:RYY393433 SIT393428:SIU393433 SSP393428:SSQ393433 TCL393428:TCM393433 TMH393428:TMI393433 TWD393428:TWE393433 UFZ393428:UGA393433 UPV393428:UPW393433 UZR393428:UZS393433 VJN393428:VJO393433 VTJ393428:VTK393433 WDF393428:WDG393433 WNB393428:WNC393433 WWX393428:WWY393433 KL458964:KM458969 UH458964:UI458969 AED458964:AEE458969 ANZ458964:AOA458969 AXV458964:AXW458969 BHR458964:BHS458969 BRN458964:BRO458969 CBJ458964:CBK458969 CLF458964:CLG458969 CVB458964:CVC458969 DEX458964:DEY458969 DOT458964:DOU458969 DYP458964:DYQ458969 EIL458964:EIM458969 ESH458964:ESI458969 FCD458964:FCE458969 FLZ458964:FMA458969 FVV458964:FVW458969 GFR458964:GFS458969 GPN458964:GPO458969 GZJ458964:GZK458969 HJF458964:HJG458969 HTB458964:HTC458969 ICX458964:ICY458969 IMT458964:IMU458969 IWP458964:IWQ458969 JGL458964:JGM458969 JQH458964:JQI458969 KAD458964:KAE458969 KJZ458964:KKA458969 KTV458964:KTW458969 LDR458964:LDS458969 LNN458964:LNO458969 LXJ458964:LXK458969 MHF458964:MHG458969 MRB458964:MRC458969 NAX458964:NAY458969 NKT458964:NKU458969 NUP458964:NUQ458969 OEL458964:OEM458969 OOH458964:OOI458969 OYD458964:OYE458969 PHZ458964:PIA458969 PRV458964:PRW458969 QBR458964:QBS458969 QLN458964:QLO458969 QVJ458964:QVK458969 RFF458964:RFG458969 RPB458964:RPC458969 RYX458964:RYY458969 SIT458964:SIU458969 SSP458964:SSQ458969 TCL458964:TCM458969 TMH458964:TMI458969 TWD458964:TWE458969 UFZ458964:UGA458969 UPV458964:UPW458969 UZR458964:UZS458969 VJN458964:VJO458969 VTJ458964:VTK458969 WDF458964:WDG458969 WNB458964:WNC458969 WWX458964:WWY458969 KL524500:KM524505 UH524500:UI524505 AED524500:AEE524505 ANZ524500:AOA524505 AXV524500:AXW524505 BHR524500:BHS524505 BRN524500:BRO524505 CBJ524500:CBK524505 CLF524500:CLG524505 CVB524500:CVC524505 DEX524500:DEY524505 DOT524500:DOU524505 DYP524500:DYQ524505 EIL524500:EIM524505 ESH524500:ESI524505 FCD524500:FCE524505 FLZ524500:FMA524505 FVV524500:FVW524505 GFR524500:GFS524505 GPN524500:GPO524505 GZJ524500:GZK524505 HJF524500:HJG524505 HTB524500:HTC524505 ICX524500:ICY524505 IMT524500:IMU524505 IWP524500:IWQ524505 JGL524500:JGM524505 JQH524500:JQI524505 KAD524500:KAE524505 KJZ524500:KKA524505 KTV524500:KTW524505 LDR524500:LDS524505 LNN524500:LNO524505 LXJ524500:LXK524505 MHF524500:MHG524505 MRB524500:MRC524505 NAX524500:NAY524505 NKT524500:NKU524505 NUP524500:NUQ524505 OEL524500:OEM524505 OOH524500:OOI524505 OYD524500:OYE524505 PHZ524500:PIA524505 PRV524500:PRW524505 QBR524500:QBS524505 QLN524500:QLO524505 QVJ524500:QVK524505 RFF524500:RFG524505 RPB524500:RPC524505 RYX524500:RYY524505 SIT524500:SIU524505 SSP524500:SSQ524505 TCL524500:TCM524505 TMH524500:TMI524505 TWD524500:TWE524505 UFZ524500:UGA524505 UPV524500:UPW524505 UZR524500:UZS524505 VJN524500:VJO524505 VTJ524500:VTK524505 WDF524500:WDG524505 WNB524500:WNC524505 WWX524500:WWY524505 KL590036:KM590041 UH590036:UI590041 AED590036:AEE590041 ANZ590036:AOA590041 AXV590036:AXW590041 BHR590036:BHS590041 BRN590036:BRO590041 CBJ590036:CBK590041 CLF590036:CLG590041 CVB590036:CVC590041 DEX590036:DEY590041 DOT590036:DOU590041 DYP590036:DYQ590041 EIL590036:EIM590041 ESH590036:ESI590041 FCD590036:FCE590041 FLZ590036:FMA590041 FVV590036:FVW590041 GFR590036:GFS590041 GPN590036:GPO590041 GZJ590036:GZK590041 HJF590036:HJG590041 HTB590036:HTC590041 ICX590036:ICY590041 IMT590036:IMU590041 IWP590036:IWQ590041 JGL590036:JGM590041 JQH590036:JQI590041 KAD590036:KAE590041 KJZ590036:KKA590041 KTV590036:KTW590041 LDR590036:LDS590041 LNN590036:LNO590041 LXJ590036:LXK590041 MHF590036:MHG590041 MRB590036:MRC590041 NAX590036:NAY590041 NKT590036:NKU590041 NUP590036:NUQ590041 OEL590036:OEM590041 OOH590036:OOI590041 OYD590036:OYE590041 PHZ590036:PIA590041 PRV590036:PRW590041 QBR590036:QBS590041 QLN590036:QLO590041 QVJ590036:QVK590041 RFF590036:RFG590041 RPB590036:RPC590041 RYX590036:RYY590041 SIT590036:SIU590041 SSP590036:SSQ590041 TCL590036:TCM590041 TMH590036:TMI590041 TWD590036:TWE590041 UFZ590036:UGA590041 UPV590036:UPW590041 UZR590036:UZS590041 VJN590036:VJO590041 VTJ590036:VTK590041 WDF590036:WDG590041 WNB590036:WNC590041 WWX590036:WWY590041 KL655572:KM655577 UH655572:UI655577 AED655572:AEE655577 ANZ655572:AOA655577 AXV655572:AXW655577 BHR655572:BHS655577 BRN655572:BRO655577 CBJ655572:CBK655577 CLF655572:CLG655577 CVB655572:CVC655577 DEX655572:DEY655577 DOT655572:DOU655577 DYP655572:DYQ655577 EIL655572:EIM655577 ESH655572:ESI655577 FCD655572:FCE655577 FLZ655572:FMA655577 FVV655572:FVW655577 GFR655572:GFS655577 GPN655572:GPO655577 GZJ655572:GZK655577 HJF655572:HJG655577 HTB655572:HTC655577 ICX655572:ICY655577 IMT655572:IMU655577 IWP655572:IWQ655577 JGL655572:JGM655577 JQH655572:JQI655577 KAD655572:KAE655577 KJZ655572:KKA655577 KTV655572:KTW655577 LDR655572:LDS655577 LNN655572:LNO655577 LXJ655572:LXK655577 MHF655572:MHG655577 MRB655572:MRC655577 NAX655572:NAY655577 NKT655572:NKU655577 NUP655572:NUQ655577 OEL655572:OEM655577 OOH655572:OOI655577 OYD655572:OYE655577 PHZ655572:PIA655577 PRV655572:PRW655577 QBR655572:QBS655577 QLN655572:QLO655577 QVJ655572:QVK655577 RFF655572:RFG655577 RPB655572:RPC655577 RYX655572:RYY655577 SIT655572:SIU655577 SSP655572:SSQ655577 TCL655572:TCM655577 TMH655572:TMI655577 TWD655572:TWE655577 UFZ655572:UGA655577 UPV655572:UPW655577 UZR655572:UZS655577 VJN655572:VJO655577 VTJ655572:VTK655577 WDF655572:WDG655577 WNB655572:WNC655577 WWX655572:WWY655577 KL721108:KM721113 UH721108:UI721113 AED721108:AEE721113 ANZ721108:AOA721113 AXV721108:AXW721113 BHR721108:BHS721113 BRN721108:BRO721113 CBJ721108:CBK721113 CLF721108:CLG721113 CVB721108:CVC721113 DEX721108:DEY721113 DOT721108:DOU721113 DYP721108:DYQ721113 EIL721108:EIM721113 ESH721108:ESI721113 FCD721108:FCE721113 FLZ721108:FMA721113 FVV721108:FVW721113 GFR721108:GFS721113 GPN721108:GPO721113 GZJ721108:GZK721113 HJF721108:HJG721113 HTB721108:HTC721113 ICX721108:ICY721113 IMT721108:IMU721113 IWP721108:IWQ721113 JGL721108:JGM721113 JQH721108:JQI721113 KAD721108:KAE721113 KJZ721108:KKA721113 KTV721108:KTW721113 LDR721108:LDS721113 LNN721108:LNO721113 LXJ721108:LXK721113 MHF721108:MHG721113 MRB721108:MRC721113 NAX721108:NAY721113 NKT721108:NKU721113 NUP721108:NUQ721113 OEL721108:OEM721113 OOH721108:OOI721113 OYD721108:OYE721113 PHZ721108:PIA721113 PRV721108:PRW721113 QBR721108:QBS721113 QLN721108:QLO721113 QVJ721108:QVK721113 RFF721108:RFG721113 RPB721108:RPC721113 RYX721108:RYY721113 SIT721108:SIU721113 SSP721108:SSQ721113 TCL721108:TCM721113 TMH721108:TMI721113 TWD721108:TWE721113 UFZ721108:UGA721113 UPV721108:UPW721113 UZR721108:UZS721113 VJN721108:VJO721113 VTJ721108:VTK721113 WDF721108:WDG721113 WNB721108:WNC721113 WWX721108:WWY721113 KL786644:KM786649 UH786644:UI786649 AED786644:AEE786649 ANZ786644:AOA786649 AXV786644:AXW786649 BHR786644:BHS786649 BRN786644:BRO786649 CBJ786644:CBK786649 CLF786644:CLG786649 CVB786644:CVC786649 DEX786644:DEY786649 DOT786644:DOU786649 DYP786644:DYQ786649 EIL786644:EIM786649 ESH786644:ESI786649 FCD786644:FCE786649 FLZ786644:FMA786649 FVV786644:FVW786649 GFR786644:GFS786649 GPN786644:GPO786649 GZJ786644:GZK786649 HJF786644:HJG786649 HTB786644:HTC786649 ICX786644:ICY786649 IMT786644:IMU786649 IWP786644:IWQ786649 JGL786644:JGM786649 JQH786644:JQI786649 KAD786644:KAE786649 KJZ786644:KKA786649 KTV786644:KTW786649 LDR786644:LDS786649 LNN786644:LNO786649 LXJ786644:LXK786649 MHF786644:MHG786649 MRB786644:MRC786649 NAX786644:NAY786649 NKT786644:NKU786649 NUP786644:NUQ786649 OEL786644:OEM786649 OOH786644:OOI786649 OYD786644:OYE786649 PHZ786644:PIA786649 PRV786644:PRW786649 QBR786644:QBS786649 QLN786644:QLO786649 QVJ786644:QVK786649 RFF786644:RFG786649 RPB786644:RPC786649 RYX786644:RYY786649 SIT786644:SIU786649 SSP786644:SSQ786649 TCL786644:TCM786649 TMH786644:TMI786649 TWD786644:TWE786649 UFZ786644:UGA786649 UPV786644:UPW786649 UZR786644:UZS786649 VJN786644:VJO786649 VTJ786644:VTK786649 WDF786644:WDG786649 WNB786644:WNC786649 WWX786644:WWY786649 KL852180:KM852185 UH852180:UI852185 AED852180:AEE852185 ANZ852180:AOA852185 AXV852180:AXW852185 BHR852180:BHS852185 BRN852180:BRO852185 CBJ852180:CBK852185 CLF852180:CLG852185 CVB852180:CVC852185 DEX852180:DEY852185 DOT852180:DOU852185 DYP852180:DYQ852185 EIL852180:EIM852185 ESH852180:ESI852185 FCD852180:FCE852185 FLZ852180:FMA852185 FVV852180:FVW852185 GFR852180:GFS852185 GPN852180:GPO852185 GZJ852180:GZK852185 HJF852180:HJG852185 HTB852180:HTC852185 ICX852180:ICY852185 IMT852180:IMU852185 IWP852180:IWQ852185 JGL852180:JGM852185 JQH852180:JQI852185 KAD852180:KAE852185 KJZ852180:KKA852185 KTV852180:KTW852185 LDR852180:LDS852185 LNN852180:LNO852185 LXJ852180:LXK852185 MHF852180:MHG852185 MRB852180:MRC852185 NAX852180:NAY852185 NKT852180:NKU852185 NUP852180:NUQ852185 OEL852180:OEM852185 OOH852180:OOI852185 OYD852180:OYE852185 PHZ852180:PIA852185 PRV852180:PRW852185 QBR852180:QBS852185 QLN852180:QLO852185 QVJ852180:QVK852185 RFF852180:RFG852185 RPB852180:RPC852185 RYX852180:RYY852185 SIT852180:SIU852185 SSP852180:SSQ852185 TCL852180:TCM852185 TMH852180:TMI852185 TWD852180:TWE852185 UFZ852180:UGA852185 UPV852180:UPW852185 UZR852180:UZS852185 VJN852180:VJO852185 VTJ852180:VTK852185 WDF852180:WDG852185 WNB852180:WNC852185 WWX852180:WWY852185 KL917716:KM917721 UH917716:UI917721 AED917716:AEE917721 ANZ917716:AOA917721 AXV917716:AXW917721 BHR917716:BHS917721 BRN917716:BRO917721 CBJ917716:CBK917721 CLF917716:CLG917721 CVB917716:CVC917721 DEX917716:DEY917721 DOT917716:DOU917721 DYP917716:DYQ917721 EIL917716:EIM917721 ESH917716:ESI917721 FCD917716:FCE917721 FLZ917716:FMA917721 FVV917716:FVW917721 GFR917716:GFS917721 GPN917716:GPO917721 GZJ917716:GZK917721 HJF917716:HJG917721 HTB917716:HTC917721 ICX917716:ICY917721 IMT917716:IMU917721 IWP917716:IWQ917721 JGL917716:JGM917721 JQH917716:JQI917721 KAD917716:KAE917721 KJZ917716:KKA917721 KTV917716:KTW917721 LDR917716:LDS917721 LNN917716:LNO917721 LXJ917716:LXK917721 MHF917716:MHG917721 MRB917716:MRC917721 NAX917716:NAY917721 NKT917716:NKU917721 NUP917716:NUQ917721 OEL917716:OEM917721 OOH917716:OOI917721 OYD917716:OYE917721 PHZ917716:PIA917721 PRV917716:PRW917721 QBR917716:QBS917721 QLN917716:QLO917721 QVJ917716:QVK917721 RFF917716:RFG917721 RPB917716:RPC917721 RYX917716:RYY917721 SIT917716:SIU917721 SSP917716:SSQ917721 TCL917716:TCM917721 TMH917716:TMI917721 TWD917716:TWE917721 UFZ917716:UGA917721 UPV917716:UPW917721 UZR917716:UZS917721 VJN917716:VJO917721 VTJ917716:VTK917721 WDF917716:WDG917721 WNB917716:WNC917721 WWX917716:WWY917721 KL983252:KM983257 UH983252:UI983257 AED983252:AEE983257 ANZ983252:AOA983257 AXV983252:AXW983257 BHR983252:BHS983257 BRN983252:BRO983257 CBJ983252:CBK983257 CLF983252:CLG983257 CVB983252:CVC983257 DEX983252:DEY983257 DOT983252:DOU983257 DYP983252:DYQ983257 EIL983252:EIM983257 ESH983252:ESI983257 FCD983252:FCE983257 FLZ983252:FMA983257 FVV983252:FVW983257 GFR983252:GFS983257 GPN983252:GPO983257 GZJ983252:GZK983257 HJF983252:HJG983257 HTB983252:HTC983257 ICX983252:ICY983257 IMT983252:IMU983257 IWP983252:IWQ983257 JGL983252:JGM983257 JQH983252:JQI983257 KAD983252:KAE983257 KJZ983252:KKA983257 KTV983252:KTW983257 LDR983252:LDS983257 LNN983252:LNO983257 LXJ983252:LXK983257 MHF983252:MHG983257 MRB983252:MRC983257 NAX983252:NAY983257 NKT983252:NKU983257 NUP983252:NUQ983257 OEL983252:OEM983257 OOH983252:OOI983257 OYD983252:OYE983257 PHZ983252:PIA983257 PRV983252:PRW983257 QBR983252:QBS983257 QLN983252:QLO983257 QVJ983252:QVK983257 RFF983252:RFG983257 RPB983252:RPC983257 RYX983252:RYY983257 SIT983252:SIU983257 SSP983252:SSQ983257 TCL983252:TCM983257 TMH983252:TMI983257 TWD983252:TWE983257 UFZ983252:UGA983257 UPV983252:UPW983257 UZR983252:UZS983257 VJN983252:VJO983257 VTJ983252:VTK983257 WDF983252:WDG983257 WNB983252:WNC983257 WWX214:WWY217 WNB214:WNC217 WDF214:WDG217 VTJ214:VTK217 VJN214:VJO217 UZR214:UZS217 UPV214:UPW217 UFZ214:UGA217 TWD214:TWE217 TMH214:TMI217 TCL214:TCM217 SSP214:SSQ217 SIT214:SIU217 RYX214:RYY217 RPB214:RPC217 RFF214:RFG217 QVJ214:QVK217 QLN214:QLO217 QBR214:QBS217 PRV214:PRW217 PHZ214:PIA217 OYD214:OYE217 OOH214:OOI217 OEL214:OEM217 NUP214:NUQ217 NKT214:NKU217 NAX214:NAY217 MRB214:MRC217 MHF214:MHG217 LXJ214:LXK217 LNN214:LNO217 LDR214:LDS217 KTV214:KTW217 KJZ214:KKA217 KAD214:KAE217 JQH214:JQI217 JGL214:JGM217 IWP214:IWQ217 IMT214:IMU217 ICX214:ICY217 HTB214:HTC217 HJF214:HJG217 GZJ214:GZK217 GPN214:GPO217 GFR214:GFS217 FVV214:FVW217 FLZ214:FMA217 FCD214:FCE217 ESH214:ESI217 EIL214:EIM217 DYP214:DYQ217 DOT214:DOU217 DEX214:DEY217 CVB214:CVC217 CLF214:CLG217 CBJ214:CBK217 BRN214:BRO217 BHR214:BHS217 AXV214:AXW217 ANZ214:AOA217 AED214:AEE217 UH214:UI217 KL214:KM217" xr:uid="{00000000-0002-0000-0000-000000000000}">
      <formula1>#REF!</formula1>
    </dataValidation>
    <dataValidation type="decimal" allowBlank="1" showInputMessage="1" showErrorMessage="1" sqref="IC149 RY149 ABU149 ALQ149 AVM149 BFI149 BPE149 BZA149 CIW149 CSS149 DCO149 DMK149 DWG149 EGC149 EPY149 EZU149 FJQ149 FTM149 GDI149 GNE149 GXA149 HGW149 HQS149 IAO149 IKK149 IUG149 JEC149 JNY149 JXU149 KHQ149 KRM149 LBI149 LLE149 LVA149 MEW149 MOS149 MYO149 NIK149 NSG149 OCC149 OLY149 OVU149 PFQ149 PPM149 PZI149 QJE149 QTA149 RCW149 RMS149 RWO149 SGK149 SQG149 TAC149 TJY149 TTU149 UDQ149 UNM149 UXI149 VHE149 VRA149 WAW149 WKS149 WUO149 AM65576 IF65576 SB65576 ABX65576 ALT65576 AVP65576 BFL65576 BPH65576 BZD65576 CIZ65576 CSV65576 DCR65576 DMN65576 DWJ65576 EGF65576 EQB65576 EZX65576 FJT65576 FTP65576 GDL65576 GNH65576 GXD65576 HGZ65576 HQV65576 IAR65576 IKN65576 IUJ65576 JEF65576 JOB65576 JXX65576 KHT65576 KRP65576 LBL65576 LLH65576 LVD65576 MEZ65576 MOV65576 MYR65576 NIN65576 NSJ65576 OCF65576 OMB65576 OVX65576 PFT65576 PPP65576 PZL65576 QJH65576 QTD65576 RCZ65576 RMV65576 RWR65576 SGN65576 SQJ65576 TAF65576 TKB65576 TTX65576 UDT65576 UNP65576 UXL65576 VHH65576 VRD65576 WAZ65576 WKV65576 WUR65576 AM131112 IF131112 SB131112 ABX131112 ALT131112 AVP131112 BFL131112 BPH131112 BZD131112 CIZ131112 CSV131112 DCR131112 DMN131112 DWJ131112 EGF131112 EQB131112 EZX131112 FJT131112 FTP131112 GDL131112 GNH131112 GXD131112 HGZ131112 HQV131112 IAR131112 IKN131112 IUJ131112 JEF131112 JOB131112 JXX131112 KHT131112 KRP131112 LBL131112 LLH131112 LVD131112 MEZ131112 MOV131112 MYR131112 NIN131112 NSJ131112 OCF131112 OMB131112 OVX131112 PFT131112 PPP131112 PZL131112 QJH131112 QTD131112 RCZ131112 RMV131112 RWR131112 SGN131112 SQJ131112 TAF131112 TKB131112 TTX131112 UDT131112 UNP131112 UXL131112 VHH131112 VRD131112 WAZ131112 WKV131112 WUR131112 AM196648 IF196648 SB196648 ABX196648 ALT196648 AVP196648 BFL196648 BPH196648 BZD196648 CIZ196648 CSV196648 DCR196648 DMN196648 DWJ196648 EGF196648 EQB196648 EZX196648 FJT196648 FTP196648 GDL196648 GNH196648 GXD196648 HGZ196648 HQV196648 IAR196648 IKN196648 IUJ196648 JEF196648 JOB196648 JXX196648 KHT196648 KRP196648 LBL196648 LLH196648 LVD196648 MEZ196648 MOV196648 MYR196648 NIN196648 NSJ196648 OCF196648 OMB196648 OVX196648 PFT196648 PPP196648 PZL196648 QJH196648 QTD196648 RCZ196648 RMV196648 RWR196648 SGN196648 SQJ196648 TAF196648 TKB196648 TTX196648 UDT196648 UNP196648 UXL196648 VHH196648 VRD196648 WAZ196648 WKV196648 WUR196648 AM262184 IF262184 SB262184 ABX262184 ALT262184 AVP262184 BFL262184 BPH262184 BZD262184 CIZ262184 CSV262184 DCR262184 DMN262184 DWJ262184 EGF262184 EQB262184 EZX262184 FJT262184 FTP262184 GDL262184 GNH262184 GXD262184 HGZ262184 HQV262184 IAR262184 IKN262184 IUJ262184 JEF262184 JOB262184 JXX262184 KHT262184 KRP262184 LBL262184 LLH262184 LVD262184 MEZ262184 MOV262184 MYR262184 NIN262184 NSJ262184 OCF262184 OMB262184 OVX262184 PFT262184 PPP262184 PZL262184 QJH262184 QTD262184 RCZ262184 RMV262184 RWR262184 SGN262184 SQJ262184 TAF262184 TKB262184 TTX262184 UDT262184 UNP262184 UXL262184 VHH262184 VRD262184 WAZ262184 WKV262184 WUR262184 AM327720 IF327720 SB327720 ABX327720 ALT327720 AVP327720 BFL327720 BPH327720 BZD327720 CIZ327720 CSV327720 DCR327720 DMN327720 DWJ327720 EGF327720 EQB327720 EZX327720 FJT327720 FTP327720 GDL327720 GNH327720 GXD327720 HGZ327720 HQV327720 IAR327720 IKN327720 IUJ327720 JEF327720 JOB327720 JXX327720 KHT327720 KRP327720 LBL327720 LLH327720 LVD327720 MEZ327720 MOV327720 MYR327720 NIN327720 NSJ327720 OCF327720 OMB327720 OVX327720 PFT327720 PPP327720 PZL327720 QJH327720 QTD327720 RCZ327720 RMV327720 RWR327720 SGN327720 SQJ327720 TAF327720 TKB327720 TTX327720 UDT327720 UNP327720 UXL327720 VHH327720 VRD327720 WAZ327720 WKV327720 WUR327720 AM393256 IF393256 SB393256 ABX393256 ALT393256 AVP393256 BFL393256 BPH393256 BZD393256 CIZ393256 CSV393256 DCR393256 DMN393256 DWJ393256 EGF393256 EQB393256 EZX393256 FJT393256 FTP393256 GDL393256 GNH393256 GXD393256 HGZ393256 HQV393256 IAR393256 IKN393256 IUJ393256 JEF393256 JOB393256 JXX393256 KHT393256 KRP393256 LBL393256 LLH393256 LVD393256 MEZ393256 MOV393256 MYR393256 NIN393256 NSJ393256 OCF393256 OMB393256 OVX393256 PFT393256 PPP393256 PZL393256 QJH393256 QTD393256 RCZ393256 RMV393256 RWR393256 SGN393256 SQJ393256 TAF393256 TKB393256 TTX393256 UDT393256 UNP393256 UXL393256 VHH393256 VRD393256 WAZ393256 WKV393256 WUR393256 AM458792 IF458792 SB458792 ABX458792 ALT458792 AVP458792 BFL458792 BPH458792 BZD458792 CIZ458792 CSV458792 DCR458792 DMN458792 DWJ458792 EGF458792 EQB458792 EZX458792 FJT458792 FTP458792 GDL458792 GNH458792 GXD458792 HGZ458792 HQV458792 IAR458792 IKN458792 IUJ458792 JEF458792 JOB458792 JXX458792 KHT458792 KRP458792 LBL458792 LLH458792 LVD458792 MEZ458792 MOV458792 MYR458792 NIN458792 NSJ458792 OCF458792 OMB458792 OVX458792 PFT458792 PPP458792 PZL458792 QJH458792 QTD458792 RCZ458792 RMV458792 RWR458792 SGN458792 SQJ458792 TAF458792 TKB458792 TTX458792 UDT458792 UNP458792 UXL458792 VHH458792 VRD458792 WAZ458792 WKV458792 WUR458792 AM524328 IF524328 SB524328 ABX524328 ALT524328 AVP524328 BFL524328 BPH524328 BZD524328 CIZ524328 CSV524328 DCR524328 DMN524328 DWJ524328 EGF524328 EQB524328 EZX524328 FJT524328 FTP524328 GDL524328 GNH524328 GXD524328 HGZ524328 HQV524328 IAR524328 IKN524328 IUJ524328 JEF524328 JOB524328 JXX524328 KHT524328 KRP524328 LBL524328 LLH524328 LVD524328 MEZ524328 MOV524328 MYR524328 NIN524328 NSJ524328 OCF524328 OMB524328 OVX524328 PFT524328 PPP524328 PZL524328 QJH524328 QTD524328 RCZ524328 RMV524328 RWR524328 SGN524328 SQJ524328 TAF524328 TKB524328 TTX524328 UDT524328 UNP524328 UXL524328 VHH524328 VRD524328 WAZ524328 WKV524328 WUR524328 AM589864 IF589864 SB589864 ABX589864 ALT589864 AVP589864 BFL589864 BPH589864 BZD589864 CIZ589864 CSV589864 DCR589864 DMN589864 DWJ589864 EGF589864 EQB589864 EZX589864 FJT589864 FTP589864 GDL589864 GNH589864 GXD589864 HGZ589864 HQV589864 IAR589864 IKN589864 IUJ589864 JEF589864 JOB589864 JXX589864 KHT589864 KRP589864 LBL589864 LLH589864 LVD589864 MEZ589864 MOV589864 MYR589864 NIN589864 NSJ589864 OCF589864 OMB589864 OVX589864 PFT589864 PPP589864 PZL589864 QJH589864 QTD589864 RCZ589864 RMV589864 RWR589864 SGN589864 SQJ589864 TAF589864 TKB589864 TTX589864 UDT589864 UNP589864 UXL589864 VHH589864 VRD589864 WAZ589864 WKV589864 WUR589864 AM655400 IF655400 SB655400 ABX655400 ALT655400 AVP655400 BFL655400 BPH655400 BZD655400 CIZ655400 CSV655400 DCR655400 DMN655400 DWJ655400 EGF655400 EQB655400 EZX655400 FJT655400 FTP655400 GDL655400 GNH655400 GXD655400 HGZ655400 HQV655400 IAR655400 IKN655400 IUJ655400 JEF655400 JOB655400 JXX655400 KHT655400 KRP655400 LBL655400 LLH655400 LVD655400 MEZ655400 MOV655400 MYR655400 NIN655400 NSJ655400 OCF655400 OMB655400 OVX655400 PFT655400 PPP655400 PZL655400 QJH655400 QTD655400 RCZ655400 RMV655400 RWR655400 SGN655400 SQJ655400 TAF655400 TKB655400 TTX655400 UDT655400 UNP655400 UXL655400 VHH655400 VRD655400 WAZ655400 WKV655400 WUR655400 AM720936 IF720936 SB720936 ABX720936 ALT720936 AVP720936 BFL720936 BPH720936 BZD720936 CIZ720936 CSV720936 DCR720936 DMN720936 DWJ720936 EGF720936 EQB720936 EZX720936 FJT720936 FTP720936 GDL720936 GNH720936 GXD720936 HGZ720936 HQV720936 IAR720936 IKN720936 IUJ720936 JEF720936 JOB720936 JXX720936 KHT720936 KRP720936 LBL720936 LLH720936 LVD720936 MEZ720936 MOV720936 MYR720936 NIN720936 NSJ720936 OCF720936 OMB720936 OVX720936 PFT720936 PPP720936 PZL720936 QJH720936 QTD720936 RCZ720936 RMV720936 RWR720936 SGN720936 SQJ720936 TAF720936 TKB720936 TTX720936 UDT720936 UNP720936 UXL720936 VHH720936 VRD720936 WAZ720936 WKV720936 WUR720936 AM786472 IF786472 SB786472 ABX786472 ALT786472 AVP786472 BFL786472 BPH786472 BZD786472 CIZ786472 CSV786472 DCR786472 DMN786472 DWJ786472 EGF786472 EQB786472 EZX786472 FJT786472 FTP786472 GDL786472 GNH786472 GXD786472 HGZ786472 HQV786472 IAR786472 IKN786472 IUJ786472 JEF786472 JOB786472 JXX786472 KHT786472 KRP786472 LBL786472 LLH786472 LVD786472 MEZ786472 MOV786472 MYR786472 NIN786472 NSJ786472 OCF786472 OMB786472 OVX786472 PFT786472 PPP786472 PZL786472 QJH786472 QTD786472 RCZ786472 RMV786472 RWR786472 SGN786472 SQJ786472 TAF786472 TKB786472 TTX786472 UDT786472 UNP786472 UXL786472 VHH786472 VRD786472 WAZ786472 WKV786472 WUR786472 AM852008 IF852008 SB852008 ABX852008 ALT852008 AVP852008 BFL852008 BPH852008 BZD852008 CIZ852008 CSV852008 DCR852008 DMN852008 DWJ852008 EGF852008 EQB852008 EZX852008 FJT852008 FTP852008 GDL852008 GNH852008 GXD852008 HGZ852008 HQV852008 IAR852008 IKN852008 IUJ852008 JEF852008 JOB852008 JXX852008 KHT852008 KRP852008 LBL852008 LLH852008 LVD852008 MEZ852008 MOV852008 MYR852008 NIN852008 NSJ852008 OCF852008 OMB852008 OVX852008 PFT852008 PPP852008 PZL852008 QJH852008 QTD852008 RCZ852008 RMV852008 RWR852008 SGN852008 SQJ852008 TAF852008 TKB852008 TTX852008 UDT852008 UNP852008 UXL852008 VHH852008 VRD852008 WAZ852008 WKV852008 WUR852008 AM917544 IF917544 SB917544 ABX917544 ALT917544 AVP917544 BFL917544 BPH917544 BZD917544 CIZ917544 CSV917544 DCR917544 DMN917544 DWJ917544 EGF917544 EQB917544 EZX917544 FJT917544 FTP917544 GDL917544 GNH917544 GXD917544 HGZ917544 HQV917544 IAR917544 IKN917544 IUJ917544 JEF917544 JOB917544 JXX917544 KHT917544 KRP917544 LBL917544 LLH917544 LVD917544 MEZ917544 MOV917544 MYR917544 NIN917544 NSJ917544 OCF917544 OMB917544 OVX917544 PFT917544 PPP917544 PZL917544 QJH917544 QTD917544 RCZ917544 RMV917544 RWR917544 SGN917544 SQJ917544 TAF917544 TKB917544 TTX917544 UDT917544 UNP917544 UXL917544 VHH917544 VRD917544 WAZ917544 WKV917544 WUR917544 AM983080 IF983080 SB983080 ABX983080 ALT983080 AVP983080 BFL983080 BPH983080 BZD983080 CIZ983080 CSV983080 DCR983080 DMN983080 DWJ983080 EGF983080 EQB983080 EZX983080 FJT983080 FTP983080 GDL983080 GNH983080 GXD983080 HGZ983080 HQV983080 IAR983080 IKN983080 IUJ983080 JEF983080 JOB983080 JXX983080 KHT983080 KRP983080 LBL983080 LLH983080 LVD983080 MEZ983080 MOV983080 MYR983080 NIN983080 NSJ983080 OCF983080 OMB983080 OVX983080 PFT983080 PPP983080 PZL983080 QJH983080 QTD983080 RCZ983080 RMV983080 RWR983080 SGN983080 SQJ983080 TAF983080 TKB983080 TTX983080 UDT983080 UNP983080 UXL983080 VHH983080 VRD983080 WAZ983080 WKV983080 WUR983080" xr:uid="{00000000-0002-0000-0000-000001000000}">
      <formula1>0</formula1>
      <formula2>AM149</formula2>
    </dataValidation>
    <dataValidation type="whole" allowBlank="1" showInputMessage="1" showErrorMessage="1" error="Inserte un valor entre 0 y 999999" sqref="WTZ983127:WUC983132 HN162:HQ171 RJ162:RM171 ABF162:ABI171 ALB162:ALE171 AUX162:AVA171 BET162:BEW171 BOP162:BOS171 BYL162:BYO171 CIH162:CIK171 CSD162:CSG171 DBZ162:DCC171 DLV162:DLY171 DVR162:DVU171 EFN162:EFQ171 EPJ162:EPM171 EZF162:EZI171 FJB162:FJE171 FSX162:FTA171 GCT162:GCW171 GMP162:GMS171 GWL162:GWO171 HGH162:HGK171 HQD162:HQG171 HZZ162:IAC171 IJV162:IJY171 ITR162:ITU171 JDN162:JDQ171 JNJ162:JNM171 JXF162:JXI171 KHB162:KHE171 KQX162:KRA171 LAT162:LAW171 LKP162:LKS171 LUL162:LUO171 MEH162:MEK171 MOD162:MOG171 MXZ162:MYC171 NHV162:NHY171 NRR162:NRU171 OBN162:OBQ171 OLJ162:OLM171 OVF162:OVI171 PFB162:PFE171 POX162:PPA171 PYT162:PYW171 QIP162:QIS171 QSL162:QSO171 RCH162:RCK171 RMD162:RMG171 RVZ162:RWC171 SFV162:SFY171 SPR162:SPU171 SZN162:SZQ171 TJJ162:TJM171 TTF162:TTI171 UDB162:UDE171 UMX162:UNA171 UWT162:UWW171 VGP162:VGS171 VQL162:VQO171 WAH162:WAK171 WKD162:WKG171 WTZ162:WUC171 U65623:X65628 HN65623:HQ65628 RJ65623:RM65628 ABF65623:ABI65628 ALB65623:ALE65628 AUX65623:AVA65628 BET65623:BEW65628 BOP65623:BOS65628 BYL65623:BYO65628 CIH65623:CIK65628 CSD65623:CSG65628 DBZ65623:DCC65628 DLV65623:DLY65628 DVR65623:DVU65628 EFN65623:EFQ65628 EPJ65623:EPM65628 EZF65623:EZI65628 FJB65623:FJE65628 FSX65623:FTA65628 GCT65623:GCW65628 GMP65623:GMS65628 GWL65623:GWO65628 HGH65623:HGK65628 HQD65623:HQG65628 HZZ65623:IAC65628 IJV65623:IJY65628 ITR65623:ITU65628 JDN65623:JDQ65628 JNJ65623:JNM65628 JXF65623:JXI65628 KHB65623:KHE65628 KQX65623:KRA65628 LAT65623:LAW65628 LKP65623:LKS65628 LUL65623:LUO65628 MEH65623:MEK65628 MOD65623:MOG65628 MXZ65623:MYC65628 NHV65623:NHY65628 NRR65623:NRU65628 OBN65623:OBQ65628 OLJ65623:OLM65628 OVF65623:OVI65628 PFB65623:PFE65628 POX65623:PPA65628 PYT65623:PYW65628 QIP65623:QIS65628 QSL65623:QSO65628 RCH65623:RCK65628 RMD65623:RMG65628 RVZ65623:RWC65628 SFV65623:SFY65628 SPR65623:SPU65628 SZN65623:SZQ65628 TJJ65623:TJM65628 TTF65623:TTI65628 UDB65623:UDE65628 UMX65623:UNA65628 UWT65623:UWW65628 VGP65623:VGS65628 VQL65623:VQO65628 WAH65623:WAK65628 WKD65623:WKG65628 WTZ65623:WUC65628 U131159:X131164 HN131159:HQ131164 RJ131159:RM131164 ABF131159:ABI131164 ALB131159:ALE131164 AUX131159:AVA131164 BET131159:BEW131164 BOP131159:BOS131164 BYL131159:BYO131164 CIH131159:CIK131164 CSD131159:CSG131164 DBZ131159:DCC131164 DLV131159:DLY131164 DVR131159:DVU131164 EFN131159:EFQ131164 EPJ131159:EPM131164 EZF131159:EZI131164 FJB131159:FJE131164 FSX131159:FTA131164 GCT131159:GCW131164 GMP131159:GMS131164 GWL131159:GWO131164 HGH131159:HGK131164 HQD131159:HQG131164 HZZ131159:IAC131164 IJV131159:IJY131164 ITR131159:ITU131164 JDN131159:JDQ131164 JNJ131159:JNM131164 JXF131159:JXI131164 KHB131159:KHE131164 KQX131159:KRA131164 LAT131159:LAW131164 LKP131159:LKS131164 LUL131159:LUO131164 MEH131159:MEK131164 MOD131159:MOG131164 MXZ131159:MYC131164 NHV131159:NHY131164 NRR131159:NRU131164 OBN131159:OBQ131164 OLJ131159:OLM131164 OVF131159:OVI131164 PFB131159:PFE131164 POX131159:PPA131164 PYT131159:PYW131164 QIP131159:QIS131164 QSL131159:QSO131164 RCH131159:RCK131164 RMD131159:RMG131164 RVZ131159:RWC131164 SFV131159:SFY131164 SPR131159:SPU131164 SZN131159:SZQ131164 TJJ131159:TJM131164 TTF131159:TTI131164 UDB131159:UDE131164 UMX131159:UNA131164 UWT131159:UWW131164 VGP131159:VGS131164 VQL131159:VQO131164 WAH131159:WAK131164 WKD131159:WKG131164 WTZ131159:WUC131164 U196695:X196700 HN196695:HQ196700 RJ196695:RM196700 ABF196695:ABI196700 ALB196695:ALE196700 AUX196695:AVA196700 BET196695:BEW196700 BOP196695:BOS196700 BYL196695:BYO196700 CIH196695:CIK196700 CSD196695:CSG196700 DBZ196695:DCC196700 DLV196695:DLY196700 DVR196695:DVU196700 EFN196695:EFQ196700 EPJ196695:EPM196700 EZF196695:EZI196700 FJB196695:FJE196700 FSX196695:FTA196700 GCT196695:GCW196700 GMP196695:GMS196700 GWL196695:GWO196700 HGH196695:HGK196700 HQD196695:HQG196700 HZZ196695:IAC196700 IJV196695:IJY196700 ITR196695:ITU196700 JDN196695:JDQ196700 JNJ196695:JNM196700 JXF196695:JXI196700 KHB196695:KHE196700 KQX196695:KRA196700 LAT196695:LAW196700 LKP196695:LKS196700 LUL196695:LUO196700 MEH196695:MEK196700 MOD196695:MOG196700 MXZ196695:MYC196700 NHV196695:NHY196700 NRR196695:NRU196700 OBN196695:OBQ196700 OLJ196695:OLM196700 OVF196695:OVI196700 PFB196695:PFE196700 POX196695:PPA196700 PYT196695:PYW196700 QIP196695:QIS196700 QSL196695:QSO196700 RCH196695:RCK196700 RMD196695:RMG196700 RVZ196695:RWC196700 SFV196695:SFY196700 SPR196695:SPU196700 SZN196695:SZQ196700 TJJ196695:TJM196700 TTF196695:TTI196700 UDB196695:UDE196700 UMX196695:UNA196700 UWT196695:UWW196700 VGP196695:VGS196700 VQL196695:VQO196700 WAH196695:WAK196700 WKD196695:WKG196700 WTZ196695:WUC196700 U262231:X262236 HN262231:HQ262236 RJ262231:RM262236 ABF262231:ABI262236 ALB262231:ALE262236 AUX262231:AVA262236 BET262231:BEW262236 BOP262231:BOS262236 BYL262231:BYO262236 CIH262231:CIK262236 CSD262231:CSG262236 DBZ262231:DCC262236 DLV262231:DLY262236 DVR262231:DVU262236 EFN262231:EFQ262236 EPJ262231:EPM262236 EZF262231:EZI262236 FJB262231:FJE262236 FSX262231:FTA262236 GCT262231:GCW262236 GMP262231:GMS262236 GWL262231:GWO262236 HGH262231:HGK262236 HQD262231:HQG262236 HZZ262231:IAC262236 IJV262231:IJY262236 ITR262231:ITU262236 JDN262231:JDQ262236 JNJ262231:JNM262236 JXF262231:JXI262236 KHB262231:KHE262236 KQX262231:KRA262236 LAT262231:LAW262236 LKP262231:LKS262236 LUL262231:LUO262236 MEH262231:MEK262236 MOD262231:MOG262236 MXZ262231:MYC262236 NHV262231:NHY262236 NRR262231:NRU262236 OBN262231:OBQ262236 OLJ262231:OLM262236 OVF262231:OVI262236 PFB262231:PFE262236 POX262231:PPA262236 PYT262231:PYW262236 QIP262231:QIS262236 QSL262231:QSO262236 RCH262231:RCK262236 RMD262231:RMG262236 RVZ262231:RWC262236 SFV262231:SFY262236 SPR262231:SPU262236 SZN262231:SZQ262236 TJJ262231:TJM262236 TTF262231:TTI262236 UDB262231:UDE262236 UMX262231:UNA262236 UWT262231:UWW262236 VGP262231:VGS262236 VQL262231:VQO262236 WAH262231:WAK262236 WKD262231:WKG262236 WTZ262231:WUC262236 U327767:X327772 HN327767:HQ327772 RJ327767:RM327772 ABF327767:ABI327772 ALB327767:ALE327772 AUX327767:AVA327772 BET327767:BEW327772 BOP327767:BOS327772 BYL327767:BYO327772 CIH327767:CIK327772 CSD327767:CSG327772 DBZ327767:DCC327772 DLV327767:DLY327772 DVR327767:DVU327772 EFN327767:EFQ327772 EPJ327767:EPM327772 EZF327767:EZI327772 FJB327767:FJE327772 FSX327767:FTA327772 GCT327767:GCW327772 GMP327767:GMS327772 GWL327767:GWO327772 HGH327767:HGK327772 HQD327767:HQG327772 HZZ327767:IAC327772 IJV327767:IJY327772 ITR327767:ITU327772 JDN327767:JDQ327772 JNJ327767:JNM327772 JXF327767:JXI327772 KHB327767:KHE327772 KQX327767:KRA327772 LAT327767:LAW327772 LKP327767:LKS327772 LUL327767:LUO327772 MEH327767:MEK327772 MOD327767:MOG327772 MXZ327767:MYC327772 NHV327767:NHY327772 NRR327767:NRU327772 OBN327767:OBQ327772 OLJ327767:OLM327772 OVF327767:OVI327772 PFB327767:PFE327772 POX327767:PPA327772 PYT327767:PYW327772 QIP327767:QIS327772 QSL327767:QSO327772 RCH327767:RCK327772 RMD327767:RMG327772 RVZ327767:RWC327772 SFV327767:SFY327772 SPR327767:SPU327772 SZN327767:SZQ327772 TJJ327767:TJM327772 TTF327767:TTI327772 UDB327767:UDE327772 UMX327767:UNA327772 UWT327767:UWW327772 VGP327767:VGS327772 VQL327767:VQO327772 WAH327767:WAK327772 WKD327767:WKG327772 WTZ327767:WUC327772 U393303:X393308 HN393303:HQ393308 RJ393303:RM393308 ABF393303:ABI393308 ALB393303:ALE393308 AUX393303:AVA393308 BET393303:BEW393308 BOP393303:BOS393308 BYL393303:BYO393308 CIH393303:CIK393308 CSD393303:CSG393308 DBZ393303:DCC393308 DLV393303:DLY393308 DVR393303:DVU393308 EFN393303:EFQ393308 EPJ393303:EPM393308 EZF393303:EZI393308 FJB393303:FJE393308 FSX393303:FTA393308 GCT393303:GCW393308 GMP393303:GMS393308 GWL393303:GWO393308 HGH393303:HGK393308 HQD393303:HQG393308 HZZ393303:IAC393308 IJV393303:IJY393308 ITR393303:ITU393308 JDN393303:JDQ393308 JNJ393303:JNM393308 JXF393303:JXI393308 KHB393303:KHE393308 KQX393303:KRA393308 LAT393303:LAW393308 LKP393303:LKS393308 LUL393303:LUO393308 MEH393303:MEK393308 MOD393303:MOG393308 MXZ393303:MYC393308 NHV393303:NHY393308 NRR393303:NRU393308 OBN393303:OBQ393308 OLJ393303:OLM393308 OVF393303:OVI393308 PFB393303:PFE393308 POX393303:PPA393308 PYT393303:PYW393308 QIP393303:QIS393308 QSL393303:QSO393308 RCH393303:RCK393308 RMD393303:RMG393308 RVZ393303:RWC393308 SFV393303:SFY393308 SPR393303:SPU393308 SZN393303:SZQ393308 TJJ393303:TJM393308 TTF393303:TTI393308 UDB393303:UDE393308 UMX393303:UNA393308 UWT393303:UWW393308 VGP393303:VGS393308 VQL393303:VQO393308 WAH393303:WAK393308 WKD393303:WKG393308 WTZ393303:WUC393308 U458839:X458844 HN458839:HQ458844 RJ458839:RM458844 ABF458839:ABI458844 ALB458839:ALE458844 AUX458839:AVA458844 BET458839:BEW458844 BOP458839:BOS458844 BYL458839:BYO458844 CIH458839:CIK458844 CSD458839:CSG458844 DBZ458839:DCC458844 DLV458839:DLY458844 DVR458839:DVU458844 EFN458839:EFQ458844 EPJ458839:EPM458844 EZF458839:EZI458844 FJB458839:FJE458844 FSX458839:FTA458844 GCT458839:GCW458844 GMP458839:GMS458844 GWL458839:GWO458844 HGH458839:HGK458844 HQD458839:HQG458844 HZZ458839:IAC458844 IJV458839:IJY458844 ITR458839:ITU458844 JDN458839:JDQ458844 JNJ458839:JNM458844 JXF458839:JXI458844 KHB458839:KHE458844 KQX458839:KRA458844 LAT458839:LAW458844 LKP458839:LKS458844 LUL458839:LUO458844 MEH458839:MEK458844 MOD458839:MOG458844 MXZ458839:MYC458844 NHV458839:NHY458844 NRR458839:NRU458844 OBN458839:OBQ458844 OLJ458839:OLM458844 OVF458839:OVI458844 PFB458839:PFE458844 POX458839:PPA458844 PYT458839:PYW458844 QIP458839:QIS458844 QSL458839:QSO458844 RCH458839:RCK458844 RMD458839:RMG458844 RVZ458839:RWC458844 SFV458839:SFY458844 SPR458839:SPU458844 SZN458839:SZQ458844 TJJ458839:TJM458844 TTF458839:TTI458844 UDB458839:UDE458844 UMX458839:UNA458844 UWT458839:UWW458844 VGP458839:VGS458844 VQL458839:VQO458844 WAH458839:WAK458844 WKD458839:WKG458844 WTZ458839:WUC458844 U524375:X524380 HN524375:HQ524380 RJ524375:RM524380 ABF524375:ABI524380 ALB524375:ALE524380 AUX524375:AVA524380 BET524375:BEW524380 BOP524375:BOS524380 BYL524375:BYO524380 CIH524375:CIK524380 CSD524375:CSG524380 DBZ524375:DCC524380 DLV524375:DLY524380 DVR524375:DVU524380 EFN524375:EFQ524380 EPJ524375:EPM524380 EZF524375:EZI524380 FJB524375:FJE524380 FSX524375:FTA524380 GCT524375:GCW524380 GMP524375:GMS524380 GWL524375:GWO524380 HGH524375:HGK524380 HQD524375:HQG524380 HZZ524375:IAC524380 IJV524375:IJY524380 ITR524375:ITU524380 JDN524375:JDQ524380 JNJ524375:JNM524380 JXF524375:JXI524380 KHB524375:KHE524380 KQX524375:KRA524380 LAT524375:LAW524380 LKP524375:LKS524380 LUL524375:LUO524380 MEH524375:MEK524380 MOD524375:MOG524380 MXZ524375:MYC524380 NHV524375:NHY524380 NRR524375:NRU524380 OBN524375:OBQ524380 OLJ524375:OLM524380 OVF524375:OVI524380 PFB524375:PFE524380 POX524375:PPA524380 PYT524375:PYW524380 QIP524375:QIS524380 QSL524375:QSO524380 RCH524375:RCK524380 RMD524375:RMG524380 RVZ524375:RWC524380 SFV524375:SFY524380 SPR524375:SPU524380 SZN524375:SZQ524380 TJJ524375:TJM524380 TTF524375:TTI524380 UDB524375:UDE524380 UMX524375:UNA524380 UWT524375:UWW524380 VGP524375:VGS524380 VQL524375:VQO524380 WAH524375:WAK524380 WKD524375:WKG524380 WTZ524375:WUC524380 U589911:X589916 HN589911:HQ589916 RJ589911:RM589916 ABF589911:ABI589916 ALB589911:ALE589916 AUX589911:AVA589916 BET589911:BEW589916 BOP589911:BOS589916 BYL589911:BYO589916 CIH589911:CIK589916 CSD589911:CSG589916 DBZ589911:DCC589916 DLV589911:DLY589916 DVR589911:DVU589916 EFN589911:EFQ589916 EPJ589911:EPM589916 EZF589911:EZI589916 FJB589911:FJE589916 FSX589911:FTA589916 GCT589911:GCW589916 GMP589911:GMS589916 GWL589911:GWO589916 HGH589911:HGK589916 HQD589911:HQG589916 HZZ589911:IAC589916 IJV589911:IJY589916 ITR589911:ITU589916 JDN589911:JDQ589916 JNJ589911:JNM589916 JXF589911:JXI589916 KHB589911:KHE589916 KQX589911:KRA589916 LAT589911:LAW589916 LKP589911:LKS589916 LUL589911:LUO589916 MEH589911:MEK589916 MOD589911:MOG589916 MXZ589911:MYC589916 NHV589911:NHY589916 NRR589911:NRU589916 OBN589911:OBQ589916 OLJ589911:OLM589916 OVF589911:OVI589916 PFB589911:PFE589916 POX589911:PPA589916 PYT589911:PYW589916 QIP589911:QIS589916 QSL589911:QSO589916 RCH589911:RCK589916 RMD589911:RMG589916 RVZ589911:RWC589916 SFV589911:SFY589916 SPR589911:SPU589916 SZN589911:SZQ589916 TJJ589911:TJM589916 TTF589911:TTI589916 UDB589911:UDE589916 UMX589911:UNA589916 UWT589911:UWW589916 VGP589911:VGS589916 VQL589911:VQO589916 WAH589911:WAK589916 WKD589911:WKG589916 WTZ589911:WUC589916 U655447:X655452 HN655447:HQ655452 RJ655447:RM655452 ABF655447:ABI655452 ALB655447:ALE655452 AUX655447:AVA655452 BET655447:BEW655452 BOP655447:BOS655452 BYL655447:BYO655452 CIH655447:CIK655452 CSD655447:CSG655452 DBZ655447:DCC655452 DLV655447:DLY655452 DVR655447:DVU655452 EFN655447:EFQ655452 EPJ655447:EPM655452 EZF655447:EZI655452 FJB655447:FJE655452 FSX655447:FTA655452 GCT655447:GCW655452 GMP655447:GMS655452 GWL655447:GWO655452 HGH655447:HGK655452 HQD655447:HQG655452 HZZ655447:IAC655452 IJV655447:IJY655452 ITR655447:ITU655452 JDN655447:JDQ655452 JNJ655447:JNM655452 JXF655447:JXI655452 KHB655447:KHE655452 KQX655447:KRA655452 LAT655447:LAW655452 LKP655447:LKS655452 LUL655447:LUO655452 MEH655447:MEK655452 MOD655447:MOG655452 MXZ655447:MYC655452 NHV655447:NHY655452 NRR655447:NRU655452 OBN655447:OBQ655452 OLJ655447:OLM655452 OVF655447:OVI655452 PFB655447:PFE655452 POX655447:PPA655452 PYT655447:PYW655452 QIP655447:QIS655452 QSL655447:QSO655452 RCH655447:RCK655452 RMD655447:RMG655452 RVZ655447:RWC655452 SFV655447:SFY655452 SPR655447:SPU655452 SZN655447:SZQ655452 TJJ655447:TJM655452 TTF655447:TTI655452 UDB655447:UDE655452 UMX655447:UNA655452 UWT655447:UWW655452 VGP655447:VGS655452 VQL655447:VQO655452 WAH655447:WAK655452 WKD655447:WKG655452 WTZ655447:WUC655452 U720983:X720988 HN720983:HQ720988 RJ720983:RM720988 ABF720983:ABI720988 ALB720983:ALE720988 AUX720983:AVA720988 BET720983:BEW720988 BOP720983:BOS720988 BYL720983:BYO720988 CIH720983:CIK720988 CSD720983:CSG720988 DBZ720983:DCC720988 DLV720983:DLY720988 DVR720983:DVU720988 EFN720983:EFQ720988 EPJ720983:EPM720988 EZF720983:EZI720988 FJB720983:FJE720988 FSX720983:FTA720988 GCT720983:GCW720988 GMP720983:GMS720988 GWL720983:GWO720988 HGH720983:HGK720988 HQD720983:HQG720988 HZZ720983:IAC720988 IJV720983:IJY720988 ITR720983:ITU720988 JDN720983:JDQ720988 JNJ720983:JNM720988 JXF720983:JXI720988 KHB720983:KHE720988 KQX720983:KRA720988 LAT720983:LAW720988 LKP720983:LKS720988 LUL720983:LUO720988 MEH720983:MEK720988 MOD720983:MOG720988 MXZ720983:MYC720988 NHV720983:NHY720988 NRR720983:NRU720988 OBN720983:OBQ720988 OLJ720983:OLM720988 OVF720983:OVI720988 PFB720983:PFE720988 POX720983:PPA720988 PYT720983:PYW720988 QIP720983:QIS720988 QSL720983:QSO720988 RCH720983:RCK720988 RMD720983:RMG720988 RVZ720983:RWC720988 SFV720983:SFY720988 SPR720983:SPU720988 SZN720983:SZQ720988 TJJ720983:TJM720988 TTF720983:TTI720988 UDB720983:UDE720988 UMX720983:UNA720988 UWT720983:UWW720988 VGP720983:VGS720988 VQL720983:VQO720988 WAH720983:WAK720988 WKD720983:WKG720988 WTZ720983:WUC720988 U786519:X786524 HN786519:HQ786524 RJ786519:RM786524 ABF786519:ABI786524 ALB786519:ALE786524 AUX786519:AVA786524 BET786519:BEW786524 BOP786519:BOS786524 BYL786519:BYO786524 CIH786519:CIK786524 CSD786519:CSG786524 DBZ786519:DCC786524 DLV786519:DLY786524 DVR786519:DVU786524 EFN786519:EFQ786524 EPJ786519:EPM786524 EZF786519:EZI786524 FJB786519:FJE786524 FSX786519:FTA786524 GCT786519:GCW786524 GMP786519:GMS786524 GWL786519:GWO786524 HGH786519:HGK786524 HQD786519:HQG786524 HZZ786519:IAC786524 IJV786519:IJY786524 ITR786519:ITU786524 JDN786519:JDQ786524 JNJ786519:JNM786524 JXF786519:JXI786524 KHB786519:KHE786524 KQX786519:KRA786524 LAT786519:LAW786524 LKP786519:LKS786524 LUL786519:LUO786524 MEH786519:MEK786524 MOD786519:MOG786524 MXZ786519:MYC786524 NHV786519:NHY786524 NRR786519:NRU786524 OBN786519:OBQ786524 OLJ786519:OLM786524 OVF786519:OVI786524 PFB786519:PFE786524 POX786519:PPA786524 PYT786519:PYW786524 QIP786519:QIS786524 QSL786519:QSO786524 RCH786519:RCK786524 RMD786519:RMG786524 RVZ786519:RWC786524 SFV786519:SFY786524 SPR786519:SPU786524 SZN786519:SZQ786524 TJJ786519:TJM786524 TTF786519:TTI786524 UDB786519:UDE786524 UMX786519:UNA786524 UWT786519:UWW786524 VGP786519:VGS786524 VQL786519:VQO786524 WAH786519:WAK786524 WKD786519:WKG786524 WTZ786519:WUC786524 U852055:X852060 HN852055:HQ852060 RJ852055:RM852060 ABF852055:ABI852060 ALB852055:ALE852060 AUX852055:AVA852060 BET852055:BEW852060 BOP852055:BOS852060 BYL852055:BYO852060 CIH852055:CIK852060 CSD852055:CSG852060 DBZ852055:DCC852060 DLV852055:DLY852060 DVR852055:DVU852060 EFN852055:EFQ852060 EPJ852055:EPM852060 EZF852055:EZI852060 FJB852055:FJE852060 FSX852055:FTA852060 GCT852055:GCW852060 GMP852055:GMS852060 GWL852055:GWO852060 HGH852055:HGK852060 HQD852055:HQG852060 HZZ852055:IAC852060 IJV852055:IJY852060 ITR852055:ITU852060 JDN852055:JDQ852060 JNJ852055:JNM852060 JXF852055:JXI852060 KHB852055:KHE852060 KQX852055:KRA852060 LAT852055:LAW852060 LKP852055:LKS852060 LUL852055:LUO852060 MEH852055:MEK852060 MOD852055:MOG852060 MXZ852055:MYC852060 NHV852055:NHY852060 NRR852055:NRU852060 OBN852055:OBQ852060 OLJ852055:OLM852060 OVF852055:OVI852060 PFB852055:PFE852060 POX852055:PPA852060 PYT852055:PYW852060 QIP852055:QIS852060 QSL852055:QSO852060 RCH852055:RCK852060 RMD852055:RMG852060 RVZ852055:RWC852060 SFV852055:SFY852060 SPR852055:SPU852060 SZN852055:SZQ852060 TJJ852055:TJM852060 TTF852055:TTI852060 UDB852055:UDE852060 UMX852055:UNA852060 UWT852055:UWW852060 VGP852055:VGS852060 VQL852055:VQO852060 WAH852055:WAK852060 WKD852055:WKG852060 WTZ852055:WUC852060 U917591:X917596 HN917591:HQ917596 RJ917591:RM917596 ABF917591:ABI917596 ALB917591:ALE917596 AUX917591:AVA917596 BET917591:BEW917596 BOP917591:BOS917596 BYL917591:BYO917596 CIH917591:CIK917596 CSD917591:CSG917596 DBZ917591:DCC917596 DLV917591:DLY917596 DVR917591:DVU917596 EFN917591:EFQ917596 EPJ917591:EPM917596 EZF917591:EZI917596 FJB917591:FJE917596 FSX917591:FTA917596 GCT917591:GCW917596 GMP917591:GMS917596 GWL917591:GWO917596 HGH917591:HGK917596 HQD917591:HQG917596 HZZ917591:IAC917596 IJV917591:IJY917596 ITR917591:ITU917596 JDN917591:JDQ917596 JNJ917591:JNM917596 JXF917591:JXI917596 KHB917591:KHE917596 KQX917591:KRA917596 LAT917591:LAW917596 LKP917591:LKS917596 LUL917591:LUO917596 MEH917591:MEK917596 MOD917591:MOG917596 MXZ917591:MYC917596 NHV917591:NHY917596 NRR917591:NRU917596 OBN917591:OBQ917596 OLJ917591:OLM917596 OVF917591:OVI917596 PFB917591:PFE917596 POX917591:PPA917596 PYT917591:PYW917596 QIP917591:QIS917596 QSL917591:QSO917596 RCH917591:RCK917596 RMD917591:RMG917596 RVZ917591:RWC917596 SFV917591:SFY917596 SPR917591:SPU917596 SZN917591:SZQ917596 TJJ917591:TJM917596 TTF917591:TTI917596 UDB917591:UDE917596 UMX917591:UNA917596 UWT917591:UWW917596 VGP917591:VGS917596 VQL917591:VQO917596 WAH917591:WAK917596 WKD917591:WKG917596 WTZ917591:WUC917596 U983127:X983132 HN983127:HQ983132 RJ983127:RM983132 ABF983127:ABI983132 ALB983127:ALE983132 AUX983127:AVA983132 BET983127:BEW983132 BOP983127:BOS983132 BYL983127:BYO983132 CIH983127:CIK983132 CSD983127:CSG983132 DBZ983127:DCC983132 DLV983127:DLY983132 DVR983127:DVU983132 EFN983127:EFQ983132 EPJ983127:EPM983132 EZF983127:EZI983132 FJB983127:FJE983132 FSX983127:FTA983132 GCT983127:GCW983132 GMP983127:GMS983132 GWL983127:GWO983132 HGH983127:HGK983132 HQD983127:HQG983132 HZZ983127:IAC983132 IJV983127:IJY983132 ITR983127:ITU983132 JDN983127:JDQ983132 JNJ983127:JNM983132 JXF983127:JXI983132 KHB983127:KHE983132 KQX983127:KRA983132 LAT983127:LAW983132 LKP983127:LKS983132 LUL983127:LUO983132 MEH983127:MEK983132 MOD983127:MOG983132 MXZ983127:MYC983132 NHV983127:NHY983132 NRR983127:NRU983132 OBN983127:OBQ983132 OLJ983127:OLM983132 OVF983127:OVI983132 PFB983127:PFE983132 POX983127:PPA983132 PYT983127:PYW983132 QIP983127:QIS983132 QSL983127:QSO983132 RCH983127:RCK983132 RMD983127:RMG983132 RVZ983127:RWC983132 SFV983127:SFY983132 SPR983127:SPU983132 SZN983127:SZQ983132 TJJ983127:TJM983132 TTF983127:TTI983132 UDB983127:UDE983132 UMX983127:UNA983132 UWT983127:UWW983132 VGP983127:VGS983132 VQL983127:VQO983132 WAH983127:WAK983132 WKD983127:WKG983132 U162:X168 U171:X171 AA171:AD171 AA162:AD168" xr:uid="{00000000-0002-0000-0000-000002000000}">
      <formula1>0</formula1>
      <formula2>999999</formula2>
    </dataValidation>
    <dataValidation type="whole" allowBlank="1" showInputMessage="1" showErrorMessage="1" error="Inserte un valor entre 1920 y 2020" sqref="WTT983002:WTW983013 HH69:HK80 RD69:RG80 AAZ69:ABC80 AKV69:AKY80 AUR69:AUU80 BEN69:BEQ80 BOJ69:BOM80 BYF69:BYI80 CIB69:CIE80 CRX69:CSA80 DBT69:DBW80 DLP69:DLS80 DVL69:DVO80 EFH69:EFK80 EPD69:EPG80 EYZ69:EZC80 FIV69:FIY80 FSR69:FSU80 GCN69:GCQ80 GMJ69:GMM80 GWF69:GWI80 HGB69:HGE80 HPX69:HQA80 HZT69:HZW80 IJP69:IJS80 ITL69:ITO80 JDH69:JDK80 JND69:JNG80 JWZ69:JXC80 KGV69:KGY80 KQR69:KQU80 LAN69:LAQ80 LKJ69:LKM80 LUF69:LUI80 MEB69:MEE80 MNX69:MOA80 MXT69:MXW80 NHP69:NHS80 NRL69:NRO80 OBH69:OBK80 OLD69:OLG80 OUZ69:OVC80 PEV69:PEY80 POR69:POU80 PYN69:PYQ80 QIJ69:QIM80 QSF69:QSI80 RCB69:RCE80 RLX69:RMA80 RVT69:RVW80 SFP69:SFS80 SPL69:SPO80 SZH69:SZK80 TJD69:TJG80 TSZ69:TTC80 UCV69:UCY80 UMR69:UMU80 UWN69:UWQ80 VGJ69:VGM80 VQF69:VQI80 WAB69:WAE80 WJX69:WKA80 WTT69:WTW80 O65516:R65527 HH65516:HK65527 RD65516:RG65527 AAZ65516:ABC65527 AKV65516:AKY65527 AUR65516:AUU65527 BEN65516:BEQ65527 BOJ65516:BOM65527 BYF65516:BYI65527 CIB65516:CIE65527 CRX65516:CSA65527 DBT65516:DBW65527 DLP65516:DLS65527 DVL65516:DVO65527 EFH65516:EFK65527 EPD65516:EPG65527 EYZ65516:EZC65527 FIV65516:FIY65527 FSR65516:FSU65527 GCN65516:GCQ65527 GMJ65516:GMM65527 GWF65516:GWI65527 HGB65516:HGE65527 HPX65516:HQA65527 HZT65516:HZW65527 IJP65516:IJS65527 ITL65516:ITO65527 JDH65516:JDK65527 JND65516:JNG65527 JWZ65516:JXC65527 KGV65516:KGY65527 KQR65516:KQU65527 LAN65516:LAQ65527 LKJ65516:LKM65527 LUF65516:LUI65527 MEB65516:MEE65527 MNX65516:MOA65527 MXT65516:MXW65527 NHP65516:NHS65527 NRL65516:NRO65527 OBH65516:OBK65527 OLD65516:OLG65527 OUZ65516:OVC65527 PEV65516:PEY65527 POR65516:POU65527 PYN65516:PYQ65527 QIJ65516:QIM65527 QSF65516:QSI65527 RCB65516:RCE65527 RLX65516:RMA65527 RVT65516:RVW65527 SFP65516:SFS65527 SPL65516:SPO65527 SZH65516:SZK65527 TJD65516:TJG65527 TSZ65516:TTC65527 UCV65516:UCY65527 UMR65516:UMU65527 UWN65516:UWQ65527 VGJ65516:VGM65527 VQF65516:VQI65527 WAB65516:WAE65527 WJX65516:WKA65527 WTT65516:WTW65527 O131052:R131063 HH131052:HK131063 RD131052:RG131063 AAZ131052:ABC131063 AKV131052:AKY131063 AUR131052:AUU131063 BEN131052:BEQ131063 BOJ131052:BOM131063 BYF131052:BYI131063 CIB131052:CIE131063 CRX131052:CSA131063 DBT131052:DBW131063 DLP131052:DLS131063 DVL131052:DVO131063 EFH131052:EFK131063 EPD131052:EPG131063 EYZ131052:EZC131063 FIV131052:FIY131063 FSR131052:FSU131063 GCN131052:GCQ131063 GMJ131052:GMM131063 GWF131052:GWI131063 HGB131052:HGE131063 HPX131052:HQA131063 HZT131052:HZW131063 IJP131052:IJS131063 ITL131052:ITO131063 JDH131052:JDK131063 JND131052:JNG131063 JWZ131052:JXC131063 KGV131052:KGY131063 KQR131052:KQU131063 LAN131052:LAQ131063 LKJ131052:LKM131063 LUF131052:LUI131063 MEB131052:MEE131063 MNX131052:MOA131063 MXT131052:MXW131063 NHP131052:NHS131063 NRL131052:NRO131063 OBH131052:OBK131063 OLD131052:OLG131063 OUZ131052:OVC131063 PEV131052:PEY131063 POR131052:POU131063 PYN131052:PYQ131063 QIJ131052:QIM131063 QSF131052:QSI131063 RCB131052:RCE131063 RLX131052:RMA131063 RVT131052:RVW131063 SFP131052:SFS131063 SPL131052:SPO131063 SZH131052:SZK131063 TJD131052:TJG131063 TSZ131052:TTC131063 UCV131052:UCY131063 UMR131052:UMU131063 UWN131052:UWQ131063 VGJ131052:VGM131063 VQF131052:VQI131063 WAB131052:WAE131063 WJX131052:WKA131063 WTT131052:WTW131063 O196588:R196599 HH196588:HK196599 RD196588:RG196599 AAZ196588:ABC196599 AKV196588:AKY196599 AUR196588:AUU196599 BEN196588:BEQ196599 BOJ196588:BOM196599 BYF196588:BYI196599 CIB196588:CIE196599 CRX196588:CSA196599 DBT196588:DBW196599 DLP196588:DLS196599 DVL196588:DVO196599 EFH196588:EFK196599 EPD196588:EPG196599 EYZ196588:EZC196599 FIV196588:FIY196599 FSR196588:FSU196599 GCN196588:GCQ196599 GMJ196588:GMM196599 GWF196588:GWI196599 HGB196588:HGE196599 HPX196588:HQA196599 HZT196588:HZW196599 IJP196588:IJS196599 ITL196588:ITO196599 JDH196588:JDK196599 JND196588:JNG196599 JWZ196588:JXC196599 KGV196588:KGY196599 KQR196588:KQU196599 LAN196588:LAQ196599 LKJ196588:LKM196599 LUF196588:LUI196599 MEB196588:MEE196599 MNX196588:MOA196599 MXT196588:MXW196599 NHP196588:NHS196599 NRL196588:NRO196599 OBH196588:OBK196599 OLD196588:OLG196599 OUZ196588:OVC196599 PEV196588:PEY196599 POR196588:POU196599 PYN196588:PYQ196599 QIJ196588:QIM196599 QSF196588:QSI196599 RCB196588:RCE196599 RLX196588:RMA196599 RVT196588:RVW196599 SFP196588:SFS196599 SPL196588:SPO196599 SZH196588:SZK196599 TJD196588:TJG196599 TSZ196588:TTC196599 UCV196588:UCY196599 UMR196588:UMU196599 UWN196588:UWQ196599 VGJ196588:VGM196599 VQF196588:VQI196599 WAB196588:WAE196599 WJX196588:WKA196599 WTT196588:WTW196599 O262124:R262135 HH262124:HK262135 RD262124:RG262135 AAZ262124:ABC262135 AKV262124:AKY262135 AUR262124:AUU262135 BEN262124:BEQ262135 BOJ262124:BOM262135 BYF262124:BYI262135 CIB262124:CIE262135 CRX262124:CSA262135 DBT262124:DBW262135 DLP262124:DLS262135 DVL262124:DVO262135 EFH262124:EFK262135 EPD262124:EPG262135 EYZ262124:EZC262135 FIV262124:FIY262135 FSR262124:FSU262135 GCN262124:GCQ262135 GMJ262124:GMM262135 GWF262124:GWI262135 HGB262124:HGE262135 HPX262124:HQA262135 HZT262124:HZW262135 IJP262124:IJS262135 ITL262124:ITO262135 JDH262124:JDK262135 JND262124:JNG262135 JWZ262124:JXC262135 KGV262124:KGY262135 KQR262124:KQU262135 LAN262124:LAQ262135 LKJ262124:LKM262135 LUF262124:LUI262135 MEB262124:MEE262135 MNX262124:MOA262135 MXT262124:MXW262135 NHP262124:NHS262135 NRL262124:NRO262135 OBH262124:OBK262135 OLD262124:OLG262135 OUZ262124:OVC262135 PEV262124:PEY262135 POR262124:POU262135 PYN262124:PYQ262135 QIJ262124:QIM262135 QSF262124:QSI262135 RCB262124:RCE262135 RLX262124:RMA262135 RVT262124:RVW262135 SFP262124:SFS262135 SPL262124:SPO262135 SZH262124:SZK262135 TJD262124:TJG262135 TSZ262124:TTC262135 UCV262124:UCY262135 UMR262124:UMU262135 UWN262124:UWQ262135 VGJ262124:VGM262135 VQF262124:VQI262135 WAB262124:WAE262135 WJX262124:WKA262135 WTT262124:WTW262135 O327660:R327671 HH327660:HK327671 RD327660:RG327671 AAZ327660:ABC327671 AKV327660:AKY327671 AUR327660:AUU327671 BEN327660:BEQ327671 BOJ327660:BOM327671 BYF327660:BYI327671 CIB327660:CIE327671 CRX327660:CSA327671 DBT327660:DBW327671 DLP327660:DLS327671 DVL327660:DVO327671 EFH327660:EFK327671 EPD327660:EPG327671 EYZ327660:EZC327671 FIV327660:FIY327671 FSR327660:FSU327671 GCN327660:GCQ327671 GMJ327660:GMM327671 GWF327660:GWI327671 HGB327660:HGE327671 HPX327660:HQA327671 HZT327660:HZW327671 IJP327660:IJS327671 ITL327660:ITO327671 JDH327660:JDK327671 JND327660:JNG327671 JWZ327660:JXC327671 KGV327660:KGY327671 KQR327660:KQU327671 LAN327660:LAQ327671 LKJ327660:LKM327671 LUF327660:LUI327671 MEB327660:MEE327671 MNX327660:MOA327671 MXT327660:MXW327671 NHP327660:NHS327671 NRL327660:NRO327671 OBH327660:OBK327671 OLD327660:OLG327671 OUZ327660:OVC327671 PEV327660:PEY327671 POR327660:POU327671 PYN327660:PYQ327671 QIJ327660:QIM327671 QSF327660:QSI327671 RCB327660:RCE327671 RLX327660:RMA327671 RVT327660:RVW327671 SFP327660:SFS327671 SPL327660:SPO327671 SZH327660:SZK327671 TJD327660:TJG327671 TSZ327660:TTC327671 UCV327660:UCY327671 UMR327660:UMU327671 UWN327660:UWQ327671 VGJ327660:VGM327671 VQF327660:VQI327671 WAB327660:WAE327671 WJX327660:WKA327671 WTT327660:WTW327671 O393196:R393207 HH393196:HK393207 RD393196:RG393207 AAZ393196:ABC393207 AKV393196:AKY393207 AUR393196:AUU393207 BEN393196:BEQ393207 BOJ393196:BOM393207 BYF393196:BYI393207 CIB393196:CIE393207 CRX393196:CSA393207 DBT393196:DBW393207 DLP393196:DLS393207 DVL393196:DVO393207 EFH393196:EFK393207 EPD393196:EPG393207 EYZ393196:EZC393207 FIV393196:FIY393207 FSR393196:FSU393207 GCN393196:GCQ393207 GMJ393196:GMM393207 GWF393196:GWI393207 HGB393196:HGE393207 HPX393196:HQA393207 HZT393196:HZW393207 IJP393196:IJS393207 ITL393196:ITO393207 JDH393196:JDK393207 JND393196:JNG393207 JWZ393196:JXC393207 KGV393196:KGY393207 KQR393196:KQU393207 LAN393196:LAQ393207 LKJ393196:LKM393207 LUF393196:LUI393207 MEB393196:MEE393207 MNX393196:MOA393207 MXT393196:MXW393207 NHP393196:NHS393207 NRL393196:NRO393207 OBH393196:OBK393207 OLD393196:OLG393207 OUZ393196:OVC393207 PEV393196:PEY393207 POR393196:POU393207 PYN393196:PYQ393207 QIJ393196:QIM393207 QSF393196:QSI393207 RCB393196:RCE393207 RLX393196:RMA393207 RVT393196:RVW393207 SFP393196:SFS393207 SPL393196:SPO393207 SZH393196:SZK393207 TJD393196:TJG393207 TSZ393196:TTC393207 UCV393196:UCY393207 UMR393196:UMU393207 UWN393196:UWQ393207 VGJ393196:VGM393207 VQF393196:VQI393207 WAB393196:WAE393207 WJX393196:WKA393207 WTT393196:WTW393207 O458732:R458743 HH458732:HK458743 RD458732:RG458743 AAZ458732:ABC458743 AKV458732:AKY458743 AUR458732:AUU458743 BEN458732:BEQ458743 BOJ458732:BOM458743 BYF458732:BYI458743 CIB458732:CIE458743 CRX458732:CSA458743 DBT458732:DBW458743 DLP458732:DLS458743 DVL458732:DVO458743 EFH458732:EFK458743 EPD458732:EPG458743 EYZ458732:EZC458743 FIV458732:FIY458743 FSR458732:FSU458743 GCN458732:GCQ458743 GMJ458732:GMM458743 GWF458732:GWI458743 HGB458732:HGE458743 HPX458732:HQA458743 HZT458732:HZW458743 IJP458732:IJS458743 ITL458732:ITO458743 JDH458732:JDK458743 JND458732:JNG458743 JWZ458732:JXC458743 KGV458732:KGY458743 KQR458732:KQU458743 LAN458732:LAQ458743 LKJ458732:LKM458743 LUF458732:LUI458743 MEB458732:MEE458743 MNX458732:MOA458743 MXT458732:MXW458743 NHP458732:NHS458743 NRL458732:NRO458743 OBH458732:OBK458743 OLD458732:OLG458743 OUZ458732:OVC458743 PEV458732:PEY458743 POR458732:POU458743 PYN458732:PYQ458743 QIJ458732:QIM458743 QSF458732:QSI458743 RCB458732:RCE458743 RLX458732:RMA458743 RVT458732:RVW458743 SFP458732:SFS458743 SPL458732:SPO458743 SZH458732:SZK458743 TJD458732:TJG458743 TSZ458732:TTC458743 UCV458732:UCY458743 UMR458732:UMU458743 UWN458732:UWQ458743 VGJ458732:VGM458743 VQF458732:VQI458743 WAB458732:WAE458743 WJX458732:WKA458743 WTT458732:WTW458743 O524268:R524279 HH524268:HK524279 RD524268:RG524279 AAZ524268:ABC524279 AKV524268:AKY524279 AUR524268:AUU524279 BEN524268:BEQ524279 BOJ524268:BOM524279 BYF524268:BYI524279 CIB524268:CIE524279 CRX524268:CSA524279 DBT524268:DBW524279 DLP524268:DLS524279 DVL524268:DVO524279 EFH524268:EFK524279 EPD524268:EPG524279 EYZ524268:EZC524279 FIV524268:FIY524279 FSR524268:FSU524279 GCN524268:GCQ524279 GMJ524268:GMM524279 GWF524268:GWI524279 HGB524268:HGE524279 HPX524268:HQA524279 HZT524268:HZW524279 IJP524268:IJS524279 ITL524268:ITO524279 JDH524268:JDK524279 JND524268:JNG524279 JWZ524268:JXC524279 KGV524268:KGY524279 KQR524268:KQU524279 LAN524268:LAQ524279 LKJ524268:LKM524279 LUF524268:LUI524279 MEB524268:MEE524279 MNX524268:MOA524279 MXT524268:MXW524279 NHP524268:NHS524279 NRL524268:NRO524279 OBH524268:OBK524279 OLD524268:OLG524279 OUZ524268:OVC524279 PEV524268:PEY524279 POR524268:POU524279 PYN524268:PYQ524279 QIJ524268:QIM524279 QSF524268:QSI524279 RCB524268:RCE524279 RLX524268:RMA524279 RVT524268:RVW524279 SFP524268:SFS524279 SPL524268:SPO524279 SZH524268:SZK524279 TJD524268:TJG524279 TSZ524268:TTC524279 UCV524268:UCY524279 UMR524268:UMU524279 UWN524268:UWQ524279 VGJ524268:VGM524279 VQF524268:VQI524279 WAB524268:WAE524279 WJX524268:WKA524279 WTT524268:WTW524279 O589804:R589815 HH589804:HK589815 RD589804:RG589815 AAZ589804:ABC589815 AKV589804:AKY589815 AUR589804:AUU589815 BEN589804:BEQ589815 BOJ589804:BOM589815 BYF589804:BYI589815 CIB589804:CIE589815 CRX589804:CSA589815 DBT589804:DBW589815 DLP589804:DLS589815 DVL589804:DVO589815 EFH589804:EFK589815 EPD589804:EPG589815 EYZ589804:EZC589815 FIV589804:FIY589815 FSR589804:FSU589815 GCN589804:GCQ589815 GMJ589804:GMM589815 GWF589804:GWI589815 HGB589804:HGE589815 HPX589804:HQA589815 HZT589804:HZW589815 IJP589804:IJS589815 ITL589804:ITO589815 JDH589804:JDK589815 JND589804:JNG589815 JWZ589804:JXC589815 KGV589804:KGY589815 KQR589804:KQU589815 LAN589804:LAQ589815 LKJ589804:LKM589815 LUF589804:LUI589815 MEB589804:MEE589815 MNX589804:MOA589815 MXT589804:MXW589815 NHP589804:NHS589815 NRL589804:NRO589815 OBH589804:OBK589815 OLD589804:OLG589815 OUZ589804:OVC589815 PEV589804:PEY589815 POR589804:POU589815 PYN589804:PYQ589815 QIJ589804:QIM589815 QSF589804:QSI589815 RCB589804:RCE589815 RLX589804:RMA589815 RVT589804:RVW589815 SFP589804:SFS589815 SPL589804:SPO589815 SZH589804:SZK589815 TJD589804:TJG589815 TSZ589804:TTC589815 UCV589804:UCY589815 UMR589804:UMU589815 UWN589804:UWQ589815 VGJ589804:VGM589815 VQF589804:VQI589815 WAB589804:WAE589815 WJX589804:WKA589815 WTT589804:WTW589815 O655340:R655351 HH655340:HK655351 RD655340:RG655351 AAZ655340:ABC655351 AKV655340:AKY655351 AUR655340:AUU655351 BEN655340:BEQ655351 BOJ655340:BOM655351 BYF655340:BYI655351 CIB655340:CIE655351 CRX655340:CSA655351 DBT655340:DBW655351 DLP655340:DLS655351 DVL655340:DVO655351 EFH655340:EFK655351 EPD655340:EPG655351 EYZ655340:EZC655351 FIV655340:FIY655351 FSR655340:FSU655351 GCN655340:GCQ655351 GMJ655340:GMM655351 GWF655340:GWI655351 HGB655340:HGE655351 HPX655340:HQA655351 HZT655340:HZW655351 IJP655340:IJS655351 ITL655340:ITO655351 JDH655340:JDK655351 JND655340:JNG655351 JWZ655340:JXC655351 KGV655340:KGY655351 KQR655340:KQU655351 LAN655340:LAQ655351 LKJ655340:LKM655351 LUF655340:LUI655351 MEB655340:MEE655351 MNX655340:MOA655351 MXT655340:MXW655351 NHP655340:NHS655351 NRL655340:NRO655351 OBH655340:OBK655351 OLD655340:OLG655351 OUZ655340:OVC655351 PEV655340:PEY655351 POR655340:POU655351 PYN655340:PYQ655351 QIJ655340:QIM655351 QSF655340:QSI655351 RCB655340:RCE655351 RLX655340:RMA655351 RVT655340:RVW655351 SFP655340:SFS655351 SPL655340:SPO655351 SZH655340:SZK655351 TJD655340:TJG655351 TSZ655340:TTC655351 UCV655340:UCY655351 UMR655340:UMU655351 UWN655340:UWQ655351 VGJ655340:VGM655351 VQF655340:VQI655351 WAB655340:WAE655351 WJX655340:WKA655351 WTT655340:WTW655351 O720876:R720887 HH720876:HK720887 RD720876:RG720887 AAZ720876:ABC720887 AKV720876:AKY720887 AUR720876:AUU720887 BEN720876:BEQ720887 BOJ720876:BOM720887 BYF720876:BYI720887 CIB720876:CIE720887 CRX720876:CSA720887 DBT720876:DBW720887 DLP720876:DLS720887 DVL720876:DVO720887 EFH720876:EFK720887 EPD720876:EPG720887 EYZ720876:EZC720887 FIV720876:FIY720887 FSR720876:FSU720887 GCN720876:GCQ720887 GMJ720876:GMM720887 GWF720876:GWI720887 HGB720876:HGE720887 HPX720876:HQA720887 HZT720876:HZW720887 IJP720876:IJS720887 ITL720876:ITO720887 JDH720876:JDK720887 JND720876:JNG720887 JWZ720876:JXC720887 KGV720876:KGY720887 KQR720876:KQU720887 LAN720876:LAQ720887 LKJ720876:LKM720887 LUF720876:LUI720887 MEB720876:MEE720887 MNX720876:MOA720887 MXT720876:MXW720887 NHP720876:NHS720887 NRL720876:NRO720887 OBH720876:OBK720887 OLD720876:OLG720887 OUZ720876:OVC720887 PEV720876:PEY720887 POR720876:POU720887 PYN720876:PYQ720887 QIJ720876:QIM720887 QSF720876:QSI720887 RCB720876:RCE720887 RLX720876:RMA720887 RVT720876:RVW720887 SFP720876:SFS720887 SPL720876:SPO720887 SZH720876:SZK720887 TJD720876:TJG720887 TSZ720876:TTC720887 UCV720876:UCY720887 UMR720876:UMU720887 UWN720876:UWQ720887 VGJ720876:VGM720887 VQF720876:VQI720887 WAB720876:WAE720887 WJX720876:WKA720887 WTT720876:WTW720887 O786412:R786423 HH786412:HK786423 RD786412:RG786423 AAZ786412:ABC786423 AKV786412:AKY786423 AUR786412:AUU786423 BEN786412:BEQ786423 BOJ786412:BOM786423 BYF786412:BYI786423 CIB786412:CIE786423 CRX786412:CSA786423 DBT786412:DBW786423 DLP786412:DLS786423 DVL786412:DVO786423 EFH786412:EFK786423 EPD786412:EPG786423 EYZ786412:EZC786423 FIV786412:FIY786423 FSR786412:FSU786423 GCN786412:GCQ786423 GMJ786412:GMM786423 GWF786412:GWI786423 HGB786412:HGE786423 HPX786412:HQA786423 HZT786412:HZW786423 IJP786412:IJS786423 ITL786412:ITO786423 JDH786412:JDK786423 JND786412:JNG786423 JWZ786412:JXC786423 KGV786412:KGY786423 KQR786412:KQU786423 LAN786412:LAQ786423 LKJ786412:LKM786423 LUF786412:LUI786423 MEB786412:MEE786423 MNX786412:MOA786423 MXT786412:MXW786423 NHP786412:NHS786423 NRL786412:NRO786423 OBH786412:OBK786423 OLD786412:OLG786423 OUZ786412:OVC786423 PEV786412:PEY786423 POR786412:POU786423 PYN786412:PYQ786423 QIJ786412:QIM786423 QSF786412:QSI786423 RCB786412:RCE786423 RLX786412:RMA786423 RVT786412:RVW786423 SFP786412:SFS786423 SPL786412:SPO786423 SZH786412:SZK786423 TJD786412:TJG786423 TSZ786412:TTC786423 UCV786412:UCY786423 UMR786412:UMU786423 UWN786412:UWQ786423 VGJ786412:VGM786423 VQF786412:VQI786423 WAB786412:WAE786423 WJX786412:WKA786423 WTT786412:WTW786423 O851948:R851959 HH851948:HK851959 RD851948:RG851959 AAZ851948:ABC851959 AKV851948:AKY851959 AUR851948:AUU851959 BEN851948:BEQ851959 BOJ851948:BOM851959 BYF851948:BYI851959 CIB851948:CIE851959 CRX851948:CSA851959 DBT851948:DBW851959 DLP851948:DLS851959 DVL851948:DVO851959 EFH851948:EFK851959 EPD851948:EPG851959 EYZ851948:EZC851959 FIV851948:FIY851959 FSR851948:FSU851959 GCN851948:GCQ851959 GMJ851948:GMM851959 GWF851948:GWI851959 HGB851948:HGE851959 HPX851948:HQA851959 HZT851948:HZW851959 IJP851948:IJS851959 ITL851948:ITO851959 JDH851948:JDK851959 JND851948:JNG851959 JWZ851948:JXC851959 KGV851948:KGY851959 KQR851948:KQU851959 LAN851948:LAQ851959 LKJ851948:LKM851959 LUF851948:LUI851959 MEB851948:MEE851959 MNX851948:MOA851959 MXT851948:MXW851959 NHP851948:NHS851959 NRL851948:NRO851959 OBH851948:OBK851959 OLD851948:OLG851959 OUZ851948:OVC851959 PEV851948:PEY851959 POR851948:POU851959 PYN851948:PYQ851959 QIJ851948:QIM851959 QSF851948:QSI851959 RCB851948:RCE851959 RLX851948:RMA851959 RVT851948:RVW851959 SFP851948:SFS851959 SPL851948:SPO851959 SZH851948:SZK851959 TJD851948:TJG851959 TSZ851948:TTC851959 UCV851948:UCY851959 UMR851948:UMU851959 UWN851948:UWQ851959 VGJ851948:VGM851959 VQF851948:VQI851959 WAB851948:WAE851959 WJX851948:WKA851959 WTT851948:WTW851959 O917484:R917495 HH917484:HK917495 RD917484:RG917495 AAZ917484:ABC917495 AKV917484:AKY917495 AUR917484:AUU917495 BEN917484:BEQ917495 BOJ917484:BOM917495 BYF917484:BYI917495 CIB917484:CIE917495 CRX917484:CSA917495 DBT917484:DBW917495 DLP917484:DLS917495 DVL917484:DVO917495 EFH917484:EFK917495 EPD917484:EPG917495 EYZ917484:EZC917495 FIV917484:FIY917495 FSR917484:FSU917495 GCN917484:GCQ917495 GMJ917484:GMM917495 GWF917484:GWI917495 HGB917484:HGE917495 HPX917484:HQA917495 HZT917484:HZW917495 IJP917484:IJS917495 ITL917484:ITO917495 JDH917484:JDK917495 JND917484:JNG917495 JWZ917484:JXC917495 KGV917484:KGY917495 KQR917484:KQU917495 LAN917484:LAQ917495 LKJ917484:LKM917495 LUF917484:LUI917495 MEB917484:MEE917495 MNX917484:MOA917495 MXT917484:MXW917495 NHP917484:NHS917495 NRL917484:NRO917495 OBH917484:OBK917495 OLD917484:OLG917495 OUZ917484:OVC917495 PEV917484:PEY917495 POR917484:POU917495 PYN917484:PYQ917495 QIJ917484:QIM917495 QSF917484:QSI917495 RCB917484:RCE917495 RLX917484:RMA917495 RVT917484:RVW917495 SFP917484:SFS917495 SPL917484:SPO917495 SZH917484:SZK917495 TJD917484:TJG917495 TSZ917484:TTC917495 UCV917484:UCY917495 UMR917484:UMU917495 UWN917484:UWQ917495 VGJ917484:VGM917495 VQF917484:VQI917495 WAB917484:WAE917495 WJX917484:WKA917495 WTT917484:WTW917495 O983020:R983031 HH983020:HK983031 RD983020:RG983031 AAZ983020:ABC983031 AKV983020:AKY983031 AUR983020:AUU983031 BEN983020:BEQ983031 BOJ983020:BOM983031 BYF983020:BYI983031 CIB983020:CIE983031 CRX983020:CSA983031 DBT983020:DBW983031 DLP983020:DLS983031 DVL983020:DVO983031 EFH983020:EFK983031 EPD983020:EPG983031 EYZ983020:EZC983031 FIV983020:FIY983031 FSR983020:FSU983031 GCN983020:GCQ983031 GMJ983020:GMM983031 GWF983020:GWI983031 HGB983020:HGE983031 HPX983020:HQA983031 HZT983020:HZW983031 IJP983020:IJS983031 ITL983020:ITO983031 JDH983020:JDK983031 JND983020:JNG983031 JWZ983020:JXC983031 KGV983020:KGY983031 KQR983020:KQU983031 LAN983020:LAQ983031 LKJ983020:LKM983031 LUF983020:LUI983031 MEB983020:MEE983031 MNX983020:MOA983031 MXT983020:MXW983031 NHP983020:NHS983031 NRL983020:NRO983031 OBH983020:OBK983031 OLD983020:OLG983031 OUZ983020:OVC983031 PEV983020:PEY983031 POR983020:POU983031 PYN983020:PYQ983031 QIJ983020:QIM983031 QSF983020:QSI983031 RCB983020:RCE983031 RLX983020:RMA983031 RVT983020:RVW983031 SFP983020:SFS983031 SPL983020:SPO983031 SZH983020:SZK983031 TJD983020:TJG983031 TSZ983020:TTC983031 UCV983020:UCY983031 UMR983020:UMU983031 UWN983020:UWQ983031 VGJ983020:VGM983031 VQF983020:VQI983031 WAB983020:WAE983031 WJX983020:WKA983031 WTT983020:WTW983031 WAB87:WAE98 HH31:HK42 RD31:RG42 AAZ31:ABC42 AKV31:AKY42 AUR31:AUU42 BEN31:BEQ42 BOJ31:BOM42 BYF31:BYI42 CIB31:CIE42 CRX31:CSA42 DBT31:DBW42 DLP31:DLS42 DVL31:DVO42 EFH31:EFK42 EPD31:EPG42 EYZ31:EZC42 FIV31:FIY42 FSR31:FSU42 GCN31:GCQ42 GMJ31:GMM42 GWF31:GWI42 HGB31:HGE42 HPX31:HQA42 HZT31:HZW42 IJP31:IJS42 ITL31:ITO42 JDH31:JDK42 JND31:JNG42 JWZ31:JXC42 KGV31:KGY42 KQR31:KQU42 LAN31:LAQ42 LKJ31:LKM42 LUF31:LUI42 MEB31:MEE42 MNX31:MOA42 MXT31:MXW42 NHP31:NHS42 NRL31:NRO42 OBH31:OBK42 OLD31:OLG42 OUZ31:OVC42 PEV31:PEY42 POR31:POU42 PYN31:PYQ42 QIJ31:QIM42 QSF31:QSI42 RCB31:RCE42 RLX31:RMA42 RVT31:RVW42 SFP31:SFS42 SPL31:SPO42 SZH31:SZK42 TJD31:TJG42 TSZ31:TTC42 UCV31:UCY42 UMR31:UMU42 UWN31:UWQ42 VGJ31:VGM42 VQF31:VQI42 WAB31:WAE42 WJX31:WKA42 WTT31:WTW42 O65498:R65509 HH65498:HK65509 RD65498:RG65509 AAZ65498:ABC65509 AKV65498:AKY65509 AUR65498:AUU65509 BEN65498:BEQ65509 BOJ65498:BOM65509 BYF65498:BYI65509 CIB65498:CIE65509 CRX65498:CSA65509 DBT65498:DBW65509 DLP65498:DLS65509 DVL65498:DVO65509 EFH65498:EFK65509 EPD65498:EPG65509 EYZ65498:EZC65509 FIV65498:FIY65509 FSR65498:FSU65509 GCN65498:GCQ65509 GMJ65498:GMM65509 GWF65498:GWI65509 HGB65498:HGE65509 HPX65498:HQA65509 HZT65498:HZW65509 IJP65498:IJS65509 ITL65498:ITO65509 JDH65498:JDK65509 JND65498:JNG65509 JWZ65498:JXC65509 KGV65498:KGY65509 KQR65498:KQU65509 LAN65498:LAQ65509 LKJ65498:LKM65509 LUF65498:LUI65509 MEB65498:MEE65509 MNX65498:MOA65509 MXT65498:MXW65509 NHP65498:NHS65509 NRL65498:NRO65509 OBH65498:OBK65509 OLD65498:OLG65509 OUZ65498:OVC65509 PEV65498:PEY65509 POR65498:POU65509 PYN65498:PYQ65509 QIJ65498:QIM65509 QSF65498:QSI65509 RCB65498:RCE65509 RLX65498:RMA65509 RVT65498:RVW65509 SFP65498:SFS65509 SPL65498:SPO65509 SZH65498:SZK65509 TJD65498:TJG65509 TSZ65498:TTC65509 UCV65498:UCY65509 UMR65498:UMU65509 UWN65498:UWQ65509 VGJ65498:VGM65509 VQF65498:VQI65509 WAB65498:WAE65509 WJX65498:WKA65509 WTT65498:WTW65509 O131034:R131045 HH131034:HK131045 RD131034:RG131045 AAZ131034:ABC131045 AKV131034:AKY131045 AUR131034:AUU131045 BEN131034:BEQ131045 BOJ131034:BOM131045 BYF131034:BYI131045 CIB131034:CIE131045 CRX131034:CSA131045 DBT131034:DBW131045 DLP131034:DLS131045 DVL131034:DVO131045 EFH131034:EFK131045 EPD131034:EPG131045 EYZ131034:EZC131045 FIV131034:FIY131045 FSR131034:FSU131045 GCN131034:GCQ131045 GMJ131034:GMM131045 GWF131034:GWI131045 HGB131034:HGE131045 HPX131034:HQA131045 HZT131034:HZW131045 IJP131034:IJS131045 ITL131034:ITO131045 JDH131034:JDK131045 JND131034:JNG131045 JWZ131034:JXC131045 KGV131034:KGY131045 KQR131034:KQU131045 LAN131034:LAQ131045 LKJ131034:LKM131045 LUF131034:LUI131045 MEB131034:MEE131045 MNX131034:MOA131045 MXT131034:MXW131045 NHP131034:NHS131045 NRL131034:NRO131045 OBH131034:OBK131045 OLD131034:OLG131045 OUZ131034:OVC131045 PEV131034:PEY131045 POR131034:POU131045 PYN131034:PYQ131045 QIJ131034:QIM131045 QSF131034:QSI131045 RCB131034:RCE131045 RLX131034:RMA131045 RVT131034:RVW131045 SFP131034:SFS131045 SPL131034:SPO131045 SZH131034:SZK131045 TJD131034:TJG131045 TSZ131034:TTC131045 UCV131034:UCY131045 UMR131034:UMU131045 UWN131034:UWQ131045 VGJ131034:VGM131045 VQF131034:VQI131045 WAB131034:WAE131045 WJX131034:WKA131045 WTT131034:WTW131045 O196570:R196581 HH196570:HK196581 RD196570:RG196581 AAZ196570:ABC196581 AKV196570:AKY196581 AUR196570:AUU196581 BEN196570:BEQ196581 BOJ196570:BOM196581 BYF196570:BYI196581 CIB196570:CIE196581 CRX196570:CSA196581 DBT196570:DBW196581 DLP196570:DLS196581 DVL196570:DVO196581 EFH196570:EFK196581 EPD196570:EPG196581 EYZ196570:EZC196581 FIV196570:FIY196581 FSR196570:FSU196581 GCN196570:GCQ196581 GMJ196570:GMM196581 GWF196570:GWI196581 HGB196570:HGE196581 HPX196570:HQA196581 HZT196570:HZW196581 IJP196570:IJS196581 ITL196570:ITO196581 JDH196570:JDK196581 JND196570:JNG196581 JWZ196570:JXC196581 KGV196570:KGY196581 KQR196570:KQU196581 LAN196570:LAQ196581 LKJ196570:LKM196581 LUF196570:LUI196581 MEB196570:MEE196581 MNX196570:MOA196581 MXT196570:MXW196581 NHP196570:NHS196581 NRL196570:NRO196581 OBH196570:OBK196581 OLD196570:OLG196581 OUZ196570:OVC196581 PEV196570:PEY196581 POR196570:POU196581 PYN196570:PYQ196581 QIJ196570:QIM196581 QSF196570:QSI196581 RCB196570:RCE196581 RLX196570:RMA196581 RVT196570:RVW196581 SFP196570:SFS196581 SPL196570:SPO196581 SZH196570:SZK196581 TJD196570:TJG196581 TSZ196570:TTC196581 UCV196570:UCY196581 UMR196570:UMU196581 UWN196570:UWQ196581 VGJ196570:VGM196581 VQF196570:VQI196581 WAB196570:WAE196581 WJX196570:WKA196581 WTT196570:WTW196581 O262106:R262117 HH262106:HK262117 RD262106:RG262117 AAZ262106:ABC262117 AKV262106:AKY262117 AUR262106:AUU262117 BEN262106:BEQ262117 BOJ262106:BOM262117 BYF262106:BYI262117 CIB262106:CIE262117 CRX262106:CSA262117 DBT262106:DBW262117 DLP262106:DLS262117 DVL262106:DVO262117 EFH262106:EFK262117 EPD262106:EPG262117 EYZ262106:EZC262117 FIV262106:FIY262117 FSR262106:FSU262117 GCN262106:GCQ262117 GMJ262106:GMM262117 GWF262106:GWI262117 HGB262106:HGE262117 HPX262106:HQA262117 HZT262106:HZW262117 IJP262106:IJS262117 ITL262106:ITO262117 JDH262106:JDK262117 JND262106:JNG262117 JWZ262106:JXC262117 KGV262106:KGY262117 KQR262106:KQU262117 LAN262106:LAQ262117 LKJ262106:LKM262117 LUF262106:LUI262117 MEB262106:MEE262117 MNX262106:MOA262117 MXT262106:MXW262117 NHP262106:NHS262117 NRL262106:NRO262117 OBH262106:OBK262117 OLD262106:OLG262117 OUZ262106:OVC262117 PEV262106:PEY262117 POR262106:POU262117 PYN262106:PYQ262117 QIJ262106:QIM262117 QSF262106:QSI262117 RCB262106:RCE262117 RLX262106:RMA262117 RVT262106:RVW262117 SFP262106:SFS262117 SPL262106:SPO262117 SZH262106:SZK262117 TJD262106:TJG262117 TSZ262106:TTC262117 UCV262106:UCY262117 UMR262106:UMU262117 UWN262106:UWQ262117 VGJ262106:VGM262117 VQF262106:VQI262117 WAB262106:WAE262117 WJX262106:WKA262117 WTT262106:WTW262117 O327642:R327653 HH327642:HK327653 RD327642:RG327653 AAZ327642:ABC327653 AKV327642:AKY327653 AUR327642:AUU327653 BEN327642:BEQ327653 BOJ327642:BOM327653 BYF327642:BYI327653 CIB327642:CIE327653 CRX327642:CSA327653 DBT327642:DBW327653 DLP327642:DLS327653 DVL327642:DVO327653 EFH327642:EFK327653 EPD327642:EPG327653 EYZ327642:EZC327653 FIV327642:FIY327653 FSR327642:FSU327653 GCN327642:GCQ327653 GMJ327642:GMM327653 GWF327642:GWI327653 HGB327642:HGE327653 HPX327642:HQA327653 HZT327642:HZW327653 IJP327642:IJS327653 ITL327642:ITO327653 JDH327642:JDK327653 JND327642:JNG327653 JWZ327642:JXC327653 KGV327642:KGY327653 KQR327642:KQU327653 LAN327642:LAQ327653 LKJ327642:LKM327653 LUF327642:LUI327653 MEB327642:MEE327653 MNX327642:MOA327653 MXT327642:MXW327653 NHP327642:NHS327653 NRL327642:NRO327653 OBH327642:OBK327653 OLD327642:OLG327653 OUZ327642:OVC327653 PEV327642:PEY327653 POR327642:POU327653 PYN327642:PYQ327653 QIJ327642:QIM327653 QSF327642:QSI327653 RCB327642:RCE327653 RLX327642:RMA327653 RVT327642:RVW327653 SFP327642:SFS327653 SPL327642:SPO327653 SZH327642:SZK327653 TJD327642:TJG327653 TSZ327642:TTC327653 UCV327642:UCY327653 UMR327642:UMU327653 UWN327642:UWQ327653 VGJ327642:VGM327653 VQF327642:VQI327653 WAB327642:WAE327653 WJX327642:WKA327653 WTT327642:WTW327653 O393178:R393189 HH393178:HK393189 RD393178:RG393189 AAZ393178:ABC393189 AKV393178:AKY393189 AUR393178:AUU393189 BEN393178:BEQ393189 BOJ393178:BOM393189 BYF393178:BYI393189 CIB393178:CIE393189 CRX393178:CSA393189 DBT393178:DBW393189 DLP393178:DLS393189 DVL393178:DVO393189 EFH393178:EFK393189 EPD393178:EPG393189 EYZ393178:EZC393189 FIV393178:FIY393189 FSR393178:FSU393189 GCN393178:GCQ393189 GMJ393178:GMM393189 GWF393178:GWI393189 HGB393178:HGE393189 HPX393178:HQA393189 HZT393178:HZW393189 IJP393178:IJS393189 ITL393178:ITO393189 JDH393178:JDK393189 JND393178:JNG393189 JWZ393178:JXC393189 KGV393178:KGY393189 KQR393178:KQU393189 LAN393178:LAQ393189 LKJ393178:LKM393189 LUF393178:LUI393189 MEB393178:MEE393189 MNX393178:MOA393189 MXT393178:MXW393189 NHP393178:NHS393189 NRL393178:NRO393189 OBH393178:OBK393189 OLD393178:OLG393189 OUZ393178:OVC393189 PEV393178:PEY393189 POR393178:POU393189 PYN393178:PYQ393189 QIJ393178:QIM393189 QSF393178:QSI393189 RCB393178:RCE393189 RLX393178:RMA393189 RVT393178:RVW393189 SFP393178:SFS393189 SPL393178:SPO393189 SZH393178:SZK393189 TJD393178:TJG393189 TSZ393178:TTC393189 UCV393178:UCY393189 UMR393178:UMU393189 UWN393178:UWQ393189 VGJ393178:VGM393189 VQF393178:VQI393189 WAB393178:WAE393189 WJX393178:WKA393189 WTT393178:WTW393189 O458714:R458725 HH458714:HK458725 RD458714:RG458725 AAZ458714:ABC458725 AKV458714:AKY458725 AUR458714:AUU458725 BEN458714:BEQ458725 BOJ458714:BOM458725 BYF458714:BYI458725 CIB458714:CIE458725 CRX458714:CSA458725 DBT458714:DBW458725 DLP458714:DLS458725 DVL458714:DVO458725 EFH458714:EFK458725 EPD458714:EPG458725 EYZ458714:EZC458725 FIV458714:FIY458725 FSR458714:FSU458725 GCN458714:GCQ458725 GMJ458714:GMM458725 GWF458714:GWI458725 HGB458714:HGE458725 HPX458714:HQA458725 HZT458714:HZW458725 IJP458714:IJS458725 ITL458714:ITO458725 JDH458714:JDK458725 JND458714:JNG458725 JWZ458714:JXC458725 KGV458714:KGY458725 KQR458714:KQU458725 LAN458714:LAQ458725 LKJ458714:LKM458725 LUF458714:LUI458725 MEB458714:MEE458725 MNX458714:MOA458725 MXT458714:MXW458725 NHP458714:NHS458725 NRL458714:NRO458725 OBH458714:OBK458725 OLD458714:OLG458725 OUZ458714:OVC458725 PEV458714:PEY458725 POR458714:POU458725 PYN458714:PYQ458725 QIJ458714:QIM458725 QSF458714:QSI458725 RCB458714:RCE458725 RLX458714:RMA458725 RVT458714:RVW458725 SFP458714:SFS458725 SPL458714:SPO458725 SZH458714:SZK458725 TJD458714:TJG458725 TSZ458714:TTC458725 UCV458714:UCY458725 UMR458714:UMU458725 UWN458714:UWQ458725 VGJ458714:VGM458725 VQF458714:VQI458725 WAB458714:WAE458725 WJX458714:WKA458725 WTT458714:WTW458725 O524250:R524261 HH524250:HK524261 RD524250:RG524261 AAZ524250:ABC524261 AKV524250:AKY524261 AUR524250:AUU524261 BEN524250:BEQ524261 BOJ524250:BOM524261 BYF524250:BYI524261 CIB524250:CIE524261 CRX524250:CSA524261 DBT524250:DBW524261 DLP524250:DLS524261 DVL524250:DVO524261 EFH524250:EFK524261 EPD524250:EPG524261 EYZ524250:EZC524261 FIV524250:FIY524261 FSR524250:FSU524261 GCN524250:GCQ524261 GMJ524250:GMM524261 GWF524250:GWI524261 HGB524250:HGE524261 HPX524250:HQA524261 HZT524250:HZW524261 IJP524250:IJS524261 ITL524250:ITO524261 JDH524250:JDK524261 JND524250:JNG524261 JWZ524250:JXC524261 KGV524250:KGY524261 KQR524250:KQU524261 LAN524250:LAQ524261 LKJ524250:LKM524261 LUF524250:LUI524261 MEB524250:MEE524261 MNX524250:MOA524261 MXT524250:MXW524261 NHP524250:NHS524261 NRL524250:NRO524261 OBH524250:OBK524261 OLD524250:OLG524261 OUZ524250:OVC524261 PEV524250:PEY524261 POR524250:POU524261 PYN524250:PYQ524261 QIJ524250:QIM524261 QSF524250:QSI524261 RCB524250:RCE524261 RLX524250:RMA524261 RVT524250:RVW524261 SFP524250:SFS524261 SPL524250:SPO524261 SZH524250:SZK524261 TJD524250:TJG524261 TSZ524250:TTC524261 UCV524250:UCY524261 UMR524250:UMU524261 UWN524250:UWQ524261 VGJ524250:VGM524261 VQF524250:VQI524261 WAB524250:WAE524261 WJX524250:WKA524261 WTT524250:WTW524261 O589786:R589797 HH589786:HK589797 RD589786:RG589797 AAZ589786:ABC589797 AKV589786:AKY589797 AUR589786:AUU589797 BEN589786:BEQ589797 BOJ589786:BOM589797 BYF589786:BYI589797 CIB589786:CIE589797 CRX589786:CSA589797 DBT589786:DBW589797 DLP589786:DLS589797 DVL589786:DVO589797 EFH589786:EFK589797 EPD589786:EPG589797 EYZ589786:EZC589797 FIV589786:FIY589797 FSR589786:FSU589797 GCN589786:GCQ589797 GMJ589786:GMM589797 GWF589786:GWI589797 HGB589786:HGE589797 HPX589786:HQA589797 HZT589786:HZW589797 IJP589786:IJS589797 ITL589786:ITO589797 JDH589786:JDK589797 JND589786:JNG589797 JWZ589786:JXC589797 KGV589786:KGY589797 KQR589786:KQU589797 LAN589786:LAQ589797 LKJ589786:LKM589797 LUF589786:LUI589797 MEB589786:MEE589797 MNX589786:MOA589797 MXT589786:MXW589797 NHP589786:NHS589797 NRL589786:NRO589797 OBH589786:OBK589797 OLD589786:OLG589797 OUZ589786:OVC589797 PEV589786:PEY589797 POR589786:POU589797 PYN589786:PYQ589797 QIJ589786:QIM589797 QSF589786:QSI589797 RCB589786:RCE589797 RLX589786:RMA589797 RVT589786:RVW589797 SFP589786:SFS589797 SPL589786:SPO589797 SZH589786:SZK589797 TJD589786:TJG589797 TSZ589786:TTC589797 UCV589786:UCY589797 UMR589786:UMU589797 UWN589786:UWQ589797 VGJ589786:VGM589797 VQF589786:VQI589797 WAB589786:WAE589797 WJX589786:WKA589797 WTT589786:WTW589797 O655322:R655333 HH655322:HK655333 RD655322:RG655333 AAZ655322:ABC655333 AKV655322:AKY655333 AUR655322:AUU655333 BEN655322:BEQ655333 BOJ655322:BOM655333 BYF655322:BYI655333 CIB655322:CIE655333 CRX655322:CSA655333 DBT655322:DBW655333 DLP655322:DLS655333 DVL655322:DVO655333 EFH655322:EFK655333 EPD655322:EPG655333 EYZ655322:EZC655333 FIV655322:FIY655333 FSR655322:FSU655333 GCN655322:GCQ655333 GMJ655322:GMM655333 GWF655322:GWI655333 HGB655322:HGE655333 HPX655322:HQA655333 HZT655322:HZW655333 IJP655322:IJS655333 ITL655322:ITO655333 JDH655322:JDK655333 JND655322:JNG655333 JWZ655322:JXC655333 KGV655322:KGY655333 KQR655322:KQU655333 LAN655322:LAQ655333 LKJ655322:LKM655333 LUF655322:LUI655333 MEB655322:MEE655333 MNX655322:MOA655333 MXT655322:MXW655333 NHP655322:NHS655333 NRL655322:NRO655333 OBH655322:OBK655333 OLD655322:OLG655333 OUZ655322:OVC655333 PEV655322:PEY655333 POR655322:POU655333 PYN655322:PYQ655333 QIJ655322:QIM655333 QSF655322:QSI655333 RCB655322:RCE655333 RLX655322:RMA655333 RVT655322:RVW655333 SFP655322:SFS655333 SPL655322:SPO655333 SZH655322:SZK655333 TJD655322:TJG655333 TSZ655322:TTC655333 UCV655322:UCY655333 UMR655322:UMU655333 UWN655322:UWQ655333 VGJ655322:VGM655333 VQF655322:VQI655333 WAB655322:WAE655333 WJX655322:WKA655333 WTT655322:WTW655333 O720858:R720869 HH720858:HK720869 RD720858:RG720869 AAZ720858:ABC720869 AKV720858:AKY720869 AUR720858:AUU720869 BEN720858:BEQ720869 BOJ720858:BOM720869 BYF720858:BYI720869 CIB720858:CIE720869 CRX720858:CSA720869 DBT720858:DBW720869 DLP720858:DLS720869 DVL720858:DVO720869 EFH720858:EFK720869 EPD720858:EPG720869 EYZ720858:EZC720869 FIV720858:FIY720869 FSR720858:FSU720869 GCN720858:GCQ720869 GMJ720858:GMM720869 GWF720858:GWI720869 HGB720858:HGE720869 HPX720858:HQA720869 HZT720858:HZW720869 IJP720858:IJS720869 ITL720858:ITO720869 JDH720858:JDK720869 JND720858:JNG720869 JWZ720858:JXC720869 KGV720858:KGY720869 KQR720858:KQU720869 LAN720858:LAQ720869 LKJ720858:LKM720869 LUF720858:LUI720869 MEB720858:MEE720869 MNX720858:MOA720869 MXT720858:MXW720869 NHP720858:NHS720869 NRL720858:NRO720869 OBH720858:OBK720869 OLD720858:OLG720869 OUZ720858:OVC720869 PEV720858:PEY720869 POR720858:POU720869 PYN720858:PYQ720869 QIJ720858:QIM720869 QSF720858:QSI720869 RCB720858:RCE720869 RLX720858:RMA720869 RVT720858:RVW720869 SFP720858:SFS720869 SPL720858:SPO720869 SZH720858:SZK720869 TJD720858:TJG720869 TSZ720858:TTC720869 UCV720858:UCY720869 UMR720858:UMU720869 UWN720858:UWQ720869 VGJ720858:VGM720869 VQF720858:VQI720869 WAB720858:WAE720869 WJX720858:WKA720869 WTT720858:WTW720869 O786394:R786405 HH786394:HK786405 RD786394:RG786405 AAZ786394:ABC786405 AKV786394:AKY786405 AUR786394:AUU786405 BEN786394:BEQ786405 BOJ786394:BOM786405 BYF786394:BYI786405 CIB786394:CIE786405 CRX786394:CSA786405 DBT786394:DBW786405 DLP786394:DLS786405 DVL786394:DVO786405 EFH786394:EFK786405 EPD786394:EPG786405 EYZ786394:EZC786405 FIV786394:FIY786405 FSR786394:FSU786405 GCN786394:GCQ786405 GMJ786394:GMM786405 GWF786394:GWI786405 HGB786394:HGE786405 HPX786394:HQA786405 HZT786394:HZW786405 IJP786394:IJS786405 ITL786394:ITO786405 JDH786394:JDK786405 JND786394:JNG786405 JWZ786394:JXC786405 KGV786394:KGY786405 KQR786394:KQU786405 LAN786394:LAQ786405 LKJ786394:LKM786405 LUF786394:LUI786405 MEB786394:MEE786405 MNX786394:MOA786405 MXT786394:MXW786405 NHP786394:NHS786405 NRL786394:NRO786405 OBH786394:OBK786405 OLD786394:OLG786405 OUZ786394:OVC786405 PEV786394:PEY786405 POR786394:POU786405 PYN786394:PYQ786405 QIJ786394:QIM786405 QSF786394:QSI786405 RCB786394:RCE786405 RLX786394:RMA786405 RVT786394:RVW786405 SFP786394:SFS786405 SPL786394:SPO786405 SZH786394:SZK786405 TJD786394:TJG786405 TSZ786394:TTC786405 UCV786394:UCY786405 UMR786394:UMU786405 UWN786394:UWQ786405 VGJ786394:VGM786405 VQF786394:VQI786405 WAB786394:WAE786405 WJX786394:WKA786405 WTT786394:WTW786405 O851930:R851941 HH851930:HK851941 RD851930:RG851941 AAZ851930:ABC851941 AKV851930:AKY851941 AUR851930:AUU851941 BEN851930:BEQ851941 BOJ851930:BOM851941 BYF851930:BYI851941 CIB851930:CIE851941 CRX851930:CSA851941 DBT851930:DBW851941 DLP851930:DLS851941 DVL851930:DVO851941 EFH851930:EFK851941 EPD851930:EPG851941 EYZ851930:EZC851941 FIV851930:FIY851941 FSR851930:FSU851941 GCN851930:GCQ851941 GMJ851930:GMM851941 GWF851930:GWI851941 HGB851930:HGE851941 HPX851930:HQA851941 HZT851930:HZW851941 IJP851930:IJS851941 ITL851930:ITO851941 JDH851930:JDK851941 JND851930:JNG851941 JWZ851930:JXC851941 KGV851930:KGY851941 KQR851930:KQU851941 LAN851930:LAQ851941 LKJ851930:LKM851941 LUF851930:LUI851941 MEB851930:MEE851941 MNX851930:MOA851941 MXT851930:MXW851941 NHP851930:NHS851941 NRL851930:NRO851941 OBH851930:OBK851941 OLD851930:OLG851941 OUZ851930:OVC851941 PEV851930:PEY851941 POR851930:POU851941 PYN851930:PYQ851941 QIJ851930:QIM851941 QSF851930:QSI851941 RCB851930:RCE851941 RLX851930:RMA851941 RVT851930:RVW851941 SFP851930:SFS851941 SPL851930:SPO851941 SZH851930:SZK851941 TJD851930:TJG851941 TSZ851930:TTC851941 UCV851930:UCY851941 UMR851930:UMU851941 UWN851930:UWQ851941 VGJ851930:VGM851941 VQF851930:VQI851941 WAB851930:WAE851941 WJX851930:WKA851941 WTT851930:WTW851941 O917466:R917477 HH917466:HK917477 RD917466:RG917477 AAZ917466:ABC917477 AKV917466:AKY917477 AUR917466:AUU917477 BEN917466:BEQ917477 BOJ917466:BOM917477 BYF917466:BYI917477 CIB917466:CIE917477 CRX917466:CSA917477 DBT917466:DBW917477 DLP917466:DLS917477 DVL917466:DVO917477 EFH917466:EFK917477 EPD917466:EPG917477 EYZ917466:EZC917477 FIV917466:FIY917477 FSR917466:FSU917477 GCN917466:GCQ917477 GMJ917466:GMM917477 GWF917466:GWI917477 HGB917466:HGE917477 HPX917466:HQA917477 HZT917466:HZW917477 IJP917466:IJS917477 ITL917466:ITO917477 JDH917466:JDK917477 JND917466:JNG917477 JWZ917466:JXC917477 KGV917466:KGY917477 KQR917466:KQU917477 LAN917466:LAQ917477 LKJ917466:LKM917477 LUF917466:LUI917477 MEB917466:MEE917477 MNX917466:MOA917477 MXT917466:MXW917477 NHP917466:NHS917477 NRL917466:NRO917477 OBH917466:OBK917477 OLD917466:OLG917477 OUZ917466:OVC917477 PEV917466:PEY917477 POR917466:POU917477 PYN917466:PYQ917477 QIJ917466:QIM917477 QSF917466:QSI917477 RCB917466:RCE917477 RLX917466:RMA917477 RVT917466:RVW917477 SFP917466:SFS917477 SPL917466:SPO917477 SZH917466:SZK917477 TJD917466:TJG917477 TSZ917466:TTC917477 UCV917466:UCY917477 UMR917466:UMU917477 UWN917466:UWQ917477 VGJ917466:VGM917477 VQF917466:VQI917477 WAB917466:WAE917477 WJX917466:WKA917477 WTT917466:WTW917477 O983002:R983013 HH983002:HK983013 RD983002:RG983013 AAZ983002:ABC983013 AKV983002:AKY983013 AUR983002:AUU983013 BEN983002:BEQ983013 BOJ983002:BOM983013 BYF983002:BYI983013 CIB983002:CIE983013 CRX983002:CSA983013 DBT983002:DBW983013 DLP983002:DLS983013 DVL983002:DVO983013 EFH983002:EFK983013 EPD983002:EPG983013 EYZ983002:EZC983013 FIV983002:FIY983013 FSR983002:FSU983013 GCN983002:GCQ983013 GMJ983002:GMM983013 GWF983002:GWI983013 HGB983002:HGE983013 HPX983002:HQA983013 HZT983002:HZW983013 IJP983002:IJS983013 ITL983002:ITO983013 JDH983002:JDK983013 JND983002:JNG983013 JWZ983002:JXC983013 KGV983002:KGY983013 KQR983002:KQU983013 LAN983002:LAQ983013 LKJ983002:LKM983013 LUF983002:LUI983013 MEB983002:MEE983013 MNX983002:MOA983013 MXT983002:MXW983013 NHP983002:NHS983013 NRL983002:NRO983013 OBH983002:OBK983013 OLD983002:OLG983013 OUZ983002:OVC983013 PEV983002:PEY983013 POR983002:POU983013 PYN983002:PYQ983013 QIJ983002:QIM983013 QSF983002:QSI983013 RCB983002:RCE983013 RLX983002:RMA983013 RVT983002:RVW983013 SFP983002:SFS983013 SPL983002:SPO983013 SZH983002:SZK983013 TJD983002:TJG983013 TSZ983002:TTC983013 UCV983002:UCY983013 UMR983002:UMU983013 UWN983002:UWQ983013 VGJ983002:VGM983013 VQF983002:VQI983013 WAB983002:WAE983013 WJX983002:WKA983013 WJX87:WKA98 WTT87:WTW98 HH49:HK60 RD49:RG60 AAZ49:ABC60 AKV49:AKY60 AUR49:AUU60 BEN49:BEQ60 BOJ49:BOM60 BYF49:BYI60 CIB49:CIE60 CRX49:CSA60 DBT49:DBW60 DLP49:DLS60 DVL49:DVO60 EFH49:EFK60 EPD49:EPG60 EYZ49:EZC60 FIV49:FIY60 FSR49:FSU60 GCN49:GCQ60 GMJ49:GMM60 GWF49:GWI60 HGB49:HGE60 HPX49:HQA60 HZT49:HZW60 IJP49:IJS60 ITL49:ITO60 JDH49:JDK60 JND49:JNG60 JWZ49:JXC60 KGV49:KGY60 KQR49:KQU60 LAN49:LAQ60 LKJ49:LKM60 LUF49:LUI60 MEB49:MEE60 MNX49:MOA60 MXT49:MXW60 NHP49:NHS60 NRL49:NRO60 OBH49:OBK60 OLD49:OLG60 OUZ49:OVC60 PEV49:PEY60 POR49:POU60 PYN49:PYQ60 QIJ49:QIM60 QSF49:QSI60 RCB49:RCE60 RLX49:RMA60 RVT49:RVW60 SFP49:SFS60 SPL49:SPO60 SZH49:SZK60 TJD49:TJG60 TSZ49:TTC60 UCV49:UCY60 UMR49:UMU60 UWN49:UWQ60 VGJ49:VGM60 VQF49:VQI60 WAB49:WAE60 WJX49:WKA60 WTT49:WTW60 HH87:HK98 RD87:RG98 AAZ87:ABC98 AKV87:AKY98 AUR87:AUU98 BEN87:BEQ98 BOJ87:BOM98 BYF87:BYI98 CIB87:CIE98 CRX87:CSA98 DBT87:DBW98 DLP87:DLS98 DVL87:DVO98 EFH87:EFK98 EPD87:EPG98 EYZ87:EZC98 FIV87:FIY98 FSR87:FSU98 GCN87:GCQ98 GMJ87:GMM98 GWF87:GWI98 HGB87:HGE98 HPX87:HQA98 HZT87:HZW98 IJP87:IJS98 ITL87:ITO98 JDH87:JDK98 JND87:JNG98 JWZ87:JXC98 KGV87:KGY98 KQR87:KQU98 LAN87:LAQ98 LKJ87:LKM98 LUF87:LUI98 MEB87:MEE98 MNX87:MOA98 MXT87:MXW98 NHP87:NHS98 NRL87:NRO98 OBH87:OBK98 OLD87:OLG98 OUZ87:OVC98 PEV87:PEY98 POR87:POU98 PYN87:PYQ98 QIJ87:QIM98 QSF87:QSI98 RCB87:RCE98 RLX87:RMA98 RVT87:RVW98 SFP87:SFS98 SPL87:SPO98 SZH87:SZK98 TJD87:TJG98 TSZ87:TTC98 UCV87:UCY98 UMR87:UMU98 UWN87:UWQ98 VGJ87:VGM98 VQF87:VQI98" xr:uid="{00000000-0002-0000-0000-000003000000}">
      <formula1>1920</formula1>
      <formula2>2020</formula2>
    </dataValidation>
    <dataValidation allowBlank="1" showInputMessage="1" showErrorMessage="1" error="Inserte un valor entre 0 y 999999" sqref="HT61:HW62 RP61:RS62 ABL61:ABO62 ALH61:ALK62 AVD61:AVG62 BEZ61:BFC62 BOV61:BOY62 BYR61:BYU62 CIN61:CIQ62 CSJ61:CSM62 DCF61:DCI62 DMB61:DME62 DVX61:DWA62 EFT61:EFW62 EPP61:EPS62 EZL61:EZO62 FJH61:FJK62 FTD61:FTG62 GCZ61:GDC62 GMV61:GMY62 GWR61:GWU62 HGN61:HGQ62 HQJ61:HQM62 IAF61:IAI62 IKB61:IKE62 ITX61:IUA62 JDT61:JDW62 JNP61:JNS62 JXL61:JXO62 KHH61:KHK62 KRD61:KRG62 LAZ61:LBC62 LKV61:LKY62 LUR61:LUU62 MEN61:MEQ62 MOJ61:MOM62 MYF61:MYI62 NIB61:NIE62 NRX61:NSA62 OBT61:OBW62 OLP61:OLS62 OVL61:OVO62 PFH61:PFK62 PPD61:PPG62 PYZ61:PZC62 QIV61:QIY62 QSR61:QSU62 RCN61:RCQ62 RMJ61:RMM62 RWF61:RWI62 SGB61:SGE62 SPX61:SQA62 SZT61:SZW62 TJP61:TJS62 TTL61:TTO62 UDH61:UDK62 UND61:UNG62 UWZ61:UXC62 VGV61:VGY62 VQR61:VQU62 WAN61:WAQ62 WKJ61:WKM62 WUF61:WUI62 U169:X169 AA65510:AD65510 HT65510:HW65510 RP65510:RS65510 ABL65510:ABO65510 ALH65510:ALK65510 AVD65510:AVG65510 BEZ65510:BFC65510 BOV65510:BOY65510 BYR65510:BYU65510 CIN65510:CIQ65510 CSJ65510:CSM65510 DCF65510:DCI65510 DMB65510:DME65510 DVX65510:DWA65510 EFT65510:EFW65510 EPP65510:EPS65510 EZL65510:EZO65510 FJH65510:FJK65510 FTD65510:FTG65510 GCZ65510:GDC65510 GMV65510:GMY65510 GWR65510:GWU65510 HGN65510:HGQ65510 HQJ65510:HQM65510 IAF65510:IAI65510 IKB65510:IKE65510 ITX65510:IUA65510 JDT65510:JDW65510 JNP65510:JNS65510 JXL65510:JXO65510 KHH65510:KHK65510 KRD65510:KRG65510 LAZ65510:LBC65510 LKV65510:LKY65510 LUR65510:LUU65510 MEN65510:MEQ65510 MOJ65510:MOM65510 MYF65510:MYI65510 NIB65510:NIE65510 NRX65510:NSA65510 OBT65510:OBW65510 OLP65510:OLS65510 OVL65510:OVO65510 PFH65510:PFK65510 PPD65510:PPG65510 PYZ65510:PZC65510 QIV65510:QIY65510 QSR65510:QSU65510 RCN65510:RCQ65510 RMJ65510:RMM65510 RWF65510:RWI65510 SGB65510:SGE65510 SPX65510:SQA65510 SZT65510:SZW65510 TJP65510:TJS65510 TTL65510:TTO65510 UDH65510:UDK65510 UND65510:UNG65510 UWZ65510:UXC65510 VGV65510:VGY65510 VQR65510:VQU65510 WAN65510:WAQ65510 WKJ65510:WKM65510 WUF65510:WUI65510 AA131046:AD131046 HT131046:HW131046 RP131046:RS131046 ABL131046:ABO131046 ALH131046:ALK131046 AVD131046:AVG131046 BEZ131046:BFC131046 BOV131046:BOY131046 BYR131046:BYU131046 CIN131046:CIQ131046 CSJ131046:CSM131046 DCF131046:DCI131046 DMB131046:DME131046 DVX131046:DWA131046 EFT131046:EFW131046 EPP131046:EPS131046 EZL131046:EZO131046 FJH131046:FJK131046 FTD131046:FTG131046 GCZ131046:GDC131046 GMV131046:GMY131046 GWR131046:GWU131046 HGN131046:HGQ131046 HQJ131046:HQM131046 IAF131046:IAI131046 IKB131046:IKE131046 ITX131046:IUA131046 JDT131046:JDW131046 JNP131046:JNS131046 JXL131046:JXO131046 KHH131046:KHK131046 KRD131046:KRG131046 LAZ131046:LBC131046 LKV131046:LKY131046 LUR131046:LUU131046 MEN131046:MEQ131046 MOJ131046:MOM131046 MYF131046:MYI131046 NIB131046:NIE131046 NRX131046:NSA131046 OBT131046:OBW131046 OLP131046:OLS131046 OVL131046:OVO131046 PFH131046:PFK131046 PPD131046:PPG131046 PYZ131046:PZC131046 QIV131046:QIY131046 QSR131046:QSU131046 RCN131046:RCQ131046 RMJ131046:RMM131046 RWF131046:RWI131046 SGB131046:SGE131046 SPX131046:SQA131046 SZT131046:SZW131046 TJP131046:TJS131046 TTL131046:TTO131046 UDH131046:UDK131046 UND131046:UNG131046 UWZ131046:UXC131046 VGV131046:VGY131046 VQR131046:VQU131046 WAN131046:WAQ131046 WKJ131046:WKM131046 WUF131046:WUI131046 AA196582:AD196582 HT196582:HW196582 RP196582:RS196582 ABL196582:ABO196582 ALH196582:ALK196582 AVD196582:AVG196582 BEZ196582:BFC196582 BOV196582:BOY196582 BYR196582:BYU196582 CIN196582:CIQ196582 CSJ196582:CSM196582 DCF196582:DCI196582 DMB196582:DME196582 DVX196582:DWA196582 EFT196582:EFW196582 EPP196582:EPS196582 EZL196582:EZO196582 FJH196582:FJK196582 FTD196582:FTG196582 GCZ196582:GDC196582 GMV196582:GMY196582 GWR196582:GWU196582 HGN196582:HGQ196582 HQJ196582:HQM196582 IAF196582:IAI196582 IKB196582:IKE196582 ITX196582:IUA196582 JDT196582:JDW196582 JNP196582:JNS196582 JXL196582:JXO196582 KHH196582:KHK196582 KRD196582:KRG196582 LAZ196582:LBC196582 LKV196582:LKY196582 LUR196582:LUU196582 MEN196582:MEQ196582 MOJ196582:MOM196582 MYF196582:MYI196582 NIB196582:NIE196582 NRX196582:NSA196582 OBT196582:OBW196582 OLP196582:OLS196582 OVL196582:OVO196582 PFH196582:PFK196582 PPD196582:PPG196582 PYZ196582:PZC196582 QIV196582:QIY196582 QSR196582:QSU196582 RCN196582:RCQ196582 RMJ196582:RMM196582 RWF196582:RWI196582 SGB196582:SGE196582 SPX196582:SQA196582 SZT196582:SZW196582 TJP196582:TJS196582 TTL196582:TTO196582 UDH196582:UDK196582 UND196582:UNG196582 UWZ196582:UXC196582 VGV196582:VGY196582 VQR196582:VQU196582 WAN196582:WAQ196582 WKJ196582:WKM196582 WUF196582:WUI196582 AA262118:AD262118 HT262118:HW262118 RP262118:RS262118 ABL262118:ABO262118 ALH262118:ALK262118 AVD262118:AVG262118 BEZ262118:BFC262118 BOV262118:BOY262118 BYR262118:BYU262118 CIN262118:CIQ262118 CSJ262118:CSM262118 DCF262118:DCI262118 DMB262118:DME262118 DVX262118:DWA262118 EFT262118:EFW262118 EPP262118:EPS262118 EZL262118:EZO262118 FJH262118:FJK262118 FTD262118:FTG262118 GCZ262118:GDC262118 GMV262118:GMY262118 GWR262118:GWU262118 HGN262118:HGQ262118 HQJ262118:HQM262118 IAF262118:IAI262118 IKB262118:IKE262118 ITX262118:IUA262118 JDT262118:JDW262118 JNP262118:JNS262118 JXL262118:JXO262118 KHH262118:KHK262118 KRD262118:KRG262118 LAZ262118:LBC262118 LKV262118:LKY262118 LUR262118:LUU262118 MEN262118:MEQ262118 MOJ262118:MOM262118 MYF262118:MYI262118 NIB262118:NIE262118 NRX262118:NSA262118 OBT262118:OBW262118 OLP262118:OLS262118 OVL262118:OVO262118 PFH262118:PFK262118 PPD262118:PPG262118 PYZ262118:PZC262118 QIV262118:QIY262118 QSR262118:QSU262118 RCN262118:RCQ262118 RMJ262118:RMM262118 RWF262118:RWI262118 SGB262118:SGE262118 SPX262118:SQA262118 SZT262118:SZW262118 TJP262118:TJS262118 TTL262118:TTO262118 UDH262118:UDK262118 UND262118:UNG262118 UWZ262118:UXC262118 VGV262118:VGY262118 VQR262118:VQU262118 WAN262118:WAQ262118 WKJ262118:WKM262118 WUF262118:WUI262118 AA327654:AD327654 HT327654:HW327654 RP327654:RS327654 ABL327654:ABO327654 ALH327654:ALK327654 AVD327654:AVG327654 BEZ327654:BFC327654 BOV327654:BOY327654 BYR327654:BYU327654 CIN327654:CIQ327654 CSJ327654:CSM327654 DCF327654:DCI327654 DMB327654:DME327654 DVX327654:DWA327654 EFT327654:EFW327654 EPP327654:EPS327654 EZL327654:EZO327654 FJH327654:FJK327654 FTD327654:FTG327654 GCZ327654:GDC327654 GMV327654:GMY327654 GWR327654:GWU327654 HGN327654:HGQ327654 HQJ327654:HQM327654 IAF327654:IAI327654 IKB327654:IKE327654 ITX327654:IUA327654 JDT327654:JDW327654 JNP327654:JNS327654 JXL327654:JXO327654 KHH327654:KHK327654 KRD327654:KRG327654 LAZ327654:LBC327654 LKV327654:LKY327654 LUR327654:LUU327654 MEN327654:MEQ327654 MOJ327654:MOM327654 MYF327654:MYI327654 NIB327654:NIE327654 NRX327654:NSA327654 OBT327654:OBW327654 OLP327654:OLS327654 OVL327654:OVO327654 PFH327654:PFK327654 PPD327654:PPG327654 PYZ327654:PZC327654 QIV327654:QIY327654 QSR327654:QSU327654 RCN327654:RCQ327654 RMJ327654:RMM327654 RWF327654:RWI327654 SGB327654:SGE327654 SPX327654:SQA327654 SZT327654:SZW327654 TJP327654:TJS327654 TTL327654:TTO327654 UDH327654:UDK327654 UND327654:UNG327654 UWZ327654:UXC327654 VGV327654:VGY327654 VQR327654:VQU327654 WAN327654:WAQ327654 WKJ327654:WKM327654 WUF327654:WUI327654 AA393190:AD393190 HT393190:HW393190 RP393190:RS393190 ABL393190:ABO393190 ALH393190:ALK393190 AVD393190:AVG393190 BEZ393190:BFC393190 BOV393190:BOY393190 BYR393190:BYU393190 CIN393190:CIQ393190 CSJ393190:CSM393190 DCF393190:DCI393190 DMB393190:DME393190 DVX393190:DWA393190 EFT393190:EFW393190 EPP393190:EPS393190 EZL393190:EZO393190 FJH393190:FJK393190 FTD393190:FTG393190 GCZ393190:GDC393190 GMV393190:GMY393190 GWR393190:GWU393190 HGN393190:HGQ393190 HQJ393190:HQM393190 IAF393190:IAI393190 IKB393190:IKE393190 ITX393190:IUA393190 JDT393190:JDW393190 JNP393190:JNS393190 JXL393190:JXO393190 KHH393190:KHK393190 KRD393190:KRG393190 LAZ393190:LBC393190 LKV393190:LKY393190 LUR393190:LUU393190 MEN393190:MEQ393190 MOJ393190:MOM393190 MYF393190:MYI393190 NIB393190:NIE393190 NRX393190:NSA393190 OBT393190:OBW393190 OLP393190:OLS393190 OVL393190:OVO393190 PFH393190:PFK393190 PPD393190:PPG393190 PYZ393190:PZC393190 QIV393190:QIY393190 QSR393190:QSU393190 RCN393190:RCQ393190 RMJ393190:RMM393190 RWF393190:RWI393190 SGB393190:SGE393190 SPX393190:SQA393190 SZT393190:SZW393190 TJP393190:TJS393190 TTL393190:TTO393190 UDH393190:UDK393190 UND393190:UNG393190 UWZ393190:UXC393190 VGV393190:VGY393190 VQR393190:VQU393190 WAN393190:WAQ393190 WKJ393190:WKM393190 WUF393190:WUI393190 AA458726:AD458726 HT458726:HW458726 RP458726:RS458726 ABL458726:ABO458726 ALH458726:ALK458726 AVD458726:AVG458726 BEZ458726:BFC458726 BOV458726:BOY458726 BYR458726:BYU458726 CIN458726:CIQ458726 CSJ458726:CSM458726 DCF458726:DCI458726 DMB458726:DME458726 DVX458726:DWA458726 EFT458726:EFW458726 EPP458726:EPS458726 EZL458726:EZO458726 FJH458726:FJK458726 FTD458726:FTG458726 GCZ458726:GDC458726 GMV458726:GMY458726 GWR458726:GWU458726 HGN458726:HGQ458726 HQJ458726:HQM458726 IAF458726:IAI458726 IKB458726:IKE458726 ITX458726:IUA458726 JDT458726:JDW458726 JNP458726:JNS458726 JXL458726:JXO458726 KHH458726:KHK458726 KRD458726:KRG458726 LAZ458726:LBC458726 LKV458726:LKY458726 LUR458726:LUU458726 MEN458726:MEQ458726 MOJ458726:MOM458726 MYF458726:MYI458726 NIB458726:NIE458726 NRX458726:NSA458726 OBT458726:OBW458726 OLP458726:OLS458726 OVL458726:OVO458726 PFH458726:PFK458726 PPD458726:PPG458726 PYZ458726:PZC458726 QIV458726:QIY458726 QSR458726:QSU458726 RCN458726:RCQ458726 RMJ458726:RMM458726 RWF458726:RWI458726 SGB458726:SGE458726 SPX458726:SQA458726 SZT458726:SZW458726 TJP458726:TJS458726 TTL458726:TTO458726 UDH458726:UDK458726 UND458726:UNG458726 UWZ458726:UXC458726 VGV458726:VGY458726 VQR458726:VQU458726 WAN458726:WAQ458726 WKJ458726:WKM458726 WUF458726:WUI458726 AA524262:AD524262 HT524262:HW524262 RP524262:RS524262 ABL524262:ABO524262 ALH524262:ALK524262 AVD524262:AVG524262 BEZ524262:BFC524262 BOV524262:BOY524262 BYR524262:BYU524262 CIN524262:CIQ524262 CSJ524262:CSM524262 DCF524262:DCI524262 DMB524262:DME524262 DVX524262:DWA524262 EFT524262:EFW524262 EPP524262:EPS524262 EZL524262:EZO524262 FJH524262:FJK524262 FTD524262:FTG524262 GCZ524262:GDC524262 GMV524262:GMY524262 GWR524262:GWU524262 HGN524262:HGQ524262 HQJ524262:HQM524262 IAF524262:IAI524262 IKB524262:IKE524262 ITX524262:IUA524262 JDT524262:JDW524262 JNP524262:JNS524262 JXL524262:JXO524262 KHH524262:KHK524262 KRD524262:KRG524262 LAZ524262:LBC524262 LKV524262:LKY524262 LUR524262:LUU524262 MEN524262:MEQ524262 MOJ524262:MOM524262 MYF524262:MYI524262 NIB524262:NIE524262 NRX524262:NSA524262 OBT524262:OBW524262 OLP524262:OLS524262 OVL524262:OVO524262 PFH524262:PFK524262 PPD524262:PPG524262 PYZ524262:PZC524262 QIV524262:QIY524262 QSR524262:QSU524262 RCN524262:RCQ524262 RMJ524262:RMM524262 RWF524262:RWI524262 SGB524262:SGE524262 SPX524262:SQA524262 SZT524262:SZW524262 TJP524262:TJS524262 TTL524262:TTO524262 UDH524262:UDK524262 UND524262:UNG524262 UWZ524262:UXC524262 VGV524262:VGY524262 VQR524262:VQU524262 WAN524262:WAQ524262 WKJ524262:WKM524262 WUF524262:WUI524262 AA589798:AD589798 HT589798:HW589798 RP589798:RS589798 ABL589798:ABO589798 ALH589798:ALK589798 AVD589798:AVG589798 BEZ589798:BFC589798 BOV589798:BOY589798 BYR589798:BYU589798 CIN589798:CIQ589798 CSJ589798:CSM589798 DCF589798:DCI589798 DMB589798:DME589798 DVX589798:DWA589798 EFT589798:EFW589798 EPP589798:EPS589798 EZL589798:EZO589798 FJH589798:FJK589798 FTD589798:FTG589798 GCZ589798:GDC589798 GMV589798:GMY589798 GWR589798:GWU589798 HGN589798:HGQ589798 HQJ589798:HQM589798 IAF589798:IAI589798 IKB589798:IKE589798 ITX589798:IUA589798 JDT589798:JDW589798 JNP589798:JNS589798 JXL589798:JXO589798 KHH589798:KHK589798 KRD589798:KRG589798 LAZ589798:LBC589798 LKV589798:LKY589798 LUR589798:LUU589798 MEN589798:MEQ589798 MOJ589798:MOM589798 MYF589798:MYI589798 NIB589798:NIE589798 NRX589798:NSA589798 OBT589798:OBW589798 OLP589798:OLS589798 OVL589798:OVO589798 PFH589798:PFK589798 PPD589798:PPG589798 PYZ589798:PZC589798 QIV589798:QIY589798 QSR589798:QSU589798 RCN589798:RCQ589798 RMJ589798:RMM589798 RWF589798:RWI589798 SGB589798:SGE589798 SPX589798:SQA589798 SZT589798:SZW589798 TJP589798:TJS589798 TTL589798:TTO589798 UDH589798:UDK589798 UND589798:UNG589798 UWZ589798:UXC589798 VGV589798:VGY589798 VQR589798:VQU589798 WAN589798:WAQ589798 WKJ589798:WKM589798 WUF589798:WUI589798 AA655334:AD655334 HT655334:HW655334 RP655334:RS655334 ABL655334:ABO655334 ALH655334:ALK655334 AVD655334:AVG655334 BEZ655334:BFC655334 BOV655334:BOY655334 BYR655334:BYU655334 CIN655334:CIQ655334 CSJ655334:CSM655334 DCF655334:DCI655334 DMB655334:DME655334 DVX655334:DWA655334 EFT655334:EFW655334 EPP655334:EPS655334 EZL655334:EZO655334 FJH655334:FJK655334 FTD655334:FTG655334 GCZ655334:GDC655334 GMV655334:GMY655334 GWR655334:GWU655334 HGN655334:HGQ655334 HQJ655334:HQM655334 IAF655334:IAI655334 IKB655334:IKE655334 ITX655334:IUA655334 JDT655334:JDW655334 JNP655334:JNS655334 JXL655334:JXO655334 KHH655334:KHK655334 KRD655334:KRG655334 LAZ655334:LBC655334 LKV655334:LKY655334 LUR655334:LUU655334 MEN655334:MEQ655334 MOJ655334:MOM655334 MYF655334:MYI655334 NIB655334:NIE655334 NRX655334:NSA655334 OBT655334:OBW655334 OLP655334:OLS655334 OVL655334:OVO655334 PFH655334:PFK655334 PPD655334:PPG655334 PYZ655334:PZC655334 QIV655334:QIY655334 QSR655334:QSU655334 RCN655334:RCQ655334 RMJ655334:RMM655334 RWF655334:RWI655334 SGB655334:SGE655334 SPX655334:SQA655334 SZT655334:SZW655334 TJP655334:TJS655334 TTL655334:TTO655334 UDH655334:UDK655334 UND655334:UNG655334 UWZ655334:UXC655334 VGV655334:VGY655334 VQR655334:VQU655334 WAN655334:WAQ655334 WKJ655334:WKM655334 WUF655334:WUI655334 AA720870:AD720870 HT720870:HW720870 RP720870:RS720870 ABL720870:ABO720870 ALH720870:ALK720870 AVD720870:AVG720870 BEZ720870:BFC720870 BOV720870:BOY720870 BYR720870:BYU720870 CIN720870:CIQ720870 CSJ720870:CSM720870 DCF720870:DCI720870 DMB720870:DME720870 DVX720870:DWA720870 EFT720870:EFW720870 EPP720870:EPS720870 EZL720870:EZO720870 FJH720870:FJK720870 FTD720870:FTG720870 GCZ720870:GDC720870 GMV720870:GMY720870 GWR720870:GWU720870 HGN720870:HGQ720870 HQJ720870:HQM720870 IAF720870:IAI720870 IKB720870:IKE720870 ITX720870:IUA720870 JDT720870:JDW720870 JNP720870:JNS720870 JXL720870:JXO720870 KHH720870:KHK720870 KRD720870:KRG720870 LAZ720870:LBC720870 LKV720870:LKY720870 LUR720870:LUU720870 MEN720870:MEQ720870 MOJ720870:MOM720870 MYF720870:MYI720870 NIB720870:NIE720870 NRX720870:NSA720870 OBT720870:OBW720870 OLP720870:OLS720870 OVL720870:OVO720870 PFH720870:PFK720870 PPD720870:PPG720870 PYZ720870:PZC720870 QIV720870:QIY720870 QSR720870:QSU720870 RCN720870:RCQ720870 RMJ720870:RMM720870 RWF720870:RWI720870 SGB720870:SGE720870 SPX720870:SQA720870 SZT720870:SZW720870 TJP720870:TJS720870 TTL720870:TTO720870 UDH720870:UDK720870 UND720870:UNG720870 UWZ720870:UXC720870 VGV720870:VGY720870 VQR720870:VQU720870 WAN720870:WAQ720870 WKJ720870:WKM720870 WUF720870:WUI720870 AA786406:AD786406 HT786406:HW786406 RP786406:RS786406 ABL786406:ABO786406 ALH786406:ALK786406 AVD786406:AVG786406 BEZ786406:BFC786406 BOV786406:BOY786406 BYR786406:BYU786406 CIN786406:CIQ786406 CSJ786406:CSM786406 DCF786406:DCI786406 DMB786406:DME786406 DVX786406:DWA786406 EFT786406:EFW786406 EPP786406:EPS786406 EZL786406:EZO786406 FJH786406:FJK786406 FTD786406:FTG786406 GCZ786406:GDC786406 GMV786406:GMY786406 GWR786406:GWU786406 HGN786406:HGQ786406 HQJ786406:HQM786406 IAF786406:IAI786406 IKB786406:IKE786406 ITX786406:IUA786406 JDT786406:JDW786406 JNP786406:JNS786406 JXL786406:JXO786406 KHH786406:KHK786406 KRD786406:KRG786406 LAZ786406:LBC786406 LKV786406:LKY786406 LUR786406:LUU786406 MEN786406:MEQ786406 MOJ786406:MOM786406 MYF786406:MYI786406 NIB786406:NIE786406 NRX786406:NSA786406 OBT786406:OBW786406 OLP786406:OLS786406 OVL786406:OVO786406 PFH786406:PFK786406 PPD786406:PPG786406 PYZ786406:PZC786406 QIV786406:QIY786406 QSR786406:QSU786406 RCN786406:RCQ786406 RMJ786406:RMM786406 RWF786406:RWI786406 SGB786406:SGE786406 SPX786406:SQA786406 SZT786406:SZW786406 TJP786406:TJS786406 TTL786406:TTO786406 UDH786406:UDK786406 UND786406:UNG786406 UWZ786406:UXC786406 VGV786406:VGY786406 VQR786406:VQU786406 WAN786406:WAQ786406 WKJ786406:WKM786406 WUF786406:WUI786406 AA851942:AD851942 HT851942:HW851942 RP851942:RS851942 ABL851942:ABO851942 ALH851942:ALK851942 AVD851942:AVG851942 BEZ851942:BFC851942 BOV851942:BOY851942 BYR851942:BYU851942 CIN851942:CIQ851942 CSJ851942:CSM851942 DCF851942:DCI851942 DMB851942:DME851942 DVX851942:DWA851942 EFT851942:EFW851942 EPP851942:EPS851942 EZL851942:EZO851942 FJH851942:FJK851942 FTD851942:FTG851942 GCZ851942:GDC851942 GMV851942:GMY851942 GWR851942:GWU851942 HGN851942:HGQ851942 HQJ851942:HQM851942 IAF851942:IAI851942 IKB851942:IKE851942 ITX851942:IUA851942 JDT851942:JDW851942 JNP851942:JNS851942 JXL851942:JXO851942 KHH851942:KHK851942 KRD851942:KRG851942 LAZ851942:LBC851942 LKV851942:LKY851942 LUR851942:LUU851942 MEN851942:MEQ851942 MOJ851942:MOM851942 MYF851942:MYI851942 NIB851942:NIE851942 NRX851942:NSA851942 OBT851942:OBW851942 OLP851942:OLS851942 OVL851942:OVO851942 PFH851942:PFK851942 PPD851942:PPG851942 PYZ851942:PZC851942 QIV851942:QIY851942 QSR851942:QSU851942 RCN851942:RCQ851942 RMJ851942:RMM851942 RWF851942:RWI851942 SGB851942:SGE851942 SPX851942:SQA851942 SZT851942:SZW851942 TJP851942:TJS851942 TTL851942:TTO851942 UDH851942:UDK851942 UND851942:UNG851942 UWZ851942:UXC851942 VGV851942:VGY851942 VQR851942:VQU851942 WAN851942:WAQ851942 WKJ851942:WKM851942 WUF851942:WUI851942 AA917478:AD917478 HT917478:HW917478 RP917478:RS917478 ABL917478:ABO917478 ALH917478:ALK917478 AVD917478:AVG917478 BEZ917478:BFC917478 BOV917478:BOY917478 BYR917478:BYU917478 CIN917478:CIQ917478 CSJ917478:CSM917478 DCF917478:DCI917478 DMB917478:DME917478 DVX917478:DWA917478 EFT917478:EFW917478 EPP917478:EPS917478 EZL917478:EZO917478 FJH917478:FJK917478 FTD917478:FTG917478 GCZ917478:GDC917478 GMV917478:GMY917478 GWR917478:GWU917478 HGN917478:HGQ917478 HQJ917478:HQM917478 IAF917478:IAI917478 IKB917478:IKE917478 ITX917478:IUA917478 JDT917478:JDW917478 JNP917478:JNS917478 JXL917478:JXO917478 KHH917478:KHK917478 KRD917478:KRG917478 LAZ917478:LBC917478 LKV917478:LKY917478 LUR917478:LUU917478 MEN917478:MEQ917478 MOJ917478:MOM917478 MYF917478:MYI917478 NIB917478:NIE917478 NRX917478:NSA917478 OBT917478:OBW917478 OLP917478:OLS917478 OVL917478:OVO917478 PFH917478:PFK917478 PPD917478:PPG917478 PYZ917478:PZC917478 QIV917478:QIY917478 QSR917478:QSU917478 RCN917478:RCQ917478 RMJ917478:RMM917478 RWF917478:RWI917478 SGB917478:SGE917478 SPX917478:SQA917478 SZT917478:SZW917478 TJP917478:TJS917478 TTL917478:TTO917478 UDH917478:UDK917478 UND917478:UNG917478 UWZ917478:UXC917478 VGV917478:VGY917478 VQR917478:VQU917478 WAN917478:WAQ917478 WKJ917478:WKM917478 WUF917478:WUI917478 AA983014:AD983014 HT983014:HW983014 RP983014:RS983014 ABL983014:ABO983014 ALH983014:ALK983014 AVD983014:AVG983014 BEZ983014:BFC983014 BOV983014:BOY983014 BYR983014:BYU983014 CIN983014:CIQ983014 CSJ983014:CSM983014 DCF983014:DCI983014 DMB983014:DME983014 DVX983014:DWA983014 EFT983014:EFW983014 EPP983014:EPS983014 EZL983014:EZO983014 FJH983014:FJK983014 FTD983014:FTG983014 GCZ983014:GDC983014 GMV983014:GMY983014 GWR983014:GWU983014 HGN983014:HGQ983014 HQJ983014:HQM983014 IAF983014:IAI983014 IKB983014:IKE983014 ITX983014:IUA983014 JDT983014:JDW983014 JNP983014:JNS983014 JXL983014:JXO983014 KHH983014:KHK983014 KRD983014:KRG983014 LAZ983014:LBC983014 LKV983014:LKY983014 LUR983014:LUU983014 MEN983014:MEQ983014 MOJ983014:MOM983014 MYF983014:MYI983014 NIB983014:NIE983014 NRX983014:NSA983014 OBT983014:OBW983014 OLP983014:OLS983014 OVL983014:OVO983014 PFH983014:PFK983014 PPD983014:PPG983014 PYZ983014:PZC983014 QIV983014:QIY983014 QSR983014:QSU983014 RCN983014:RCQ983014 RMJ983014:RMM983014 RWF983014:RWI983014 SGB983014:SGE983014 SPX983014:SQA983014 SZT983014:SZW983014 TJP983014:TJS983014 TTL983014:TTO983014 UDH983014:UDK983014 UND983014:UNG983014 UWZ983014:UXC983014 VGV983014:VGY983014 VQR983014:VQU983014 WAN983014:WAQ983014 WKJ983014:WKM983014 WUF983014:WUI983014 AA61:AD62 AA65528:AD65529 HT65528:HW65529 RP65528:RS65529 ABL65528:ABO65529 ALH65528:ALK65529 AVD65528:AVG65529 BEZ65528:BFC65529 BOV65528:BOY65529 BYR65528:BYU65529 CIN65528:CIQ65529 CSJ65528:CSM65529 DCF65528:DCI65529 DMB65528:DME65529 DVX65528:DWA65529 EFT65528:EFW65529 EPP65528:EPS65529 EZL65528:EZO65529 FJH65528:FJK65529 FTD65528:FTG65529 GCZ65528:GDC65529 GMV65528:GMY65529 GWR65528:GWU65529 HGN65528:HGQ65529 HQJ65528:HQM65529 IAF65528:IAI65529 IKB65528:IKE65529 ITX65528:IUA65529 JDT65528:JDW65529 JNP65528:JNS65529 JXL65528:JXO65529 KHH65528:KHK65529 KRD65528:KRG65529 LAZ65528:LBC65529 LKV65528:LKY65529 LUR65528:LUU65529 MEN65528:MEQ65529 MOJ65528:MOM65529 MYF65528:MYI65529 NIB65528:NIE65529 NRX65528:NSA65529 OBT65528:OBW65529 OLP65528:OLS65529 OVL65528:OVO65529 PFH65528:PFK65529 PPD65528:PPG65529 PYZ65528:PZC65529 QIV65528:QIY65529 QSR65528:QSU65529 RCN65528:RCQ65529 RMJ65528:RMM65529 RWF65528:RWI65529 SGB65528:SGE65529 SPX65528:SQA65529 SZT65528:SZW65529 TJP65528:TJS65529 TTL65528:TTO65529 UDH65528:UDK65529 UND65528:UNG65529 UWZ65528:UXC65529 VGV65528:VGY65529 VQR65528:VQU65529 WAN65528:WAQ65529 WKJ65528:WKM65529 WUF65528:WUI65529 AA131064:AD131065 HT131064:HW131065 RP131064:RS131065 ABL131064:ABO131065 ALH131064:ALK131065 AVD131064:AVG131065 BEZ131064:BFC131065 BOV131064:BOY131065 BYR131064:BYU131065 CIN131064:CIQ131065 CSJ131064:CSM131065 DCF131064:DCI131065 DMB131064:DME131065 DVX131064:DWA131065 EFT131064:EFW131065 EPP131064:EPS131065 EZL131064:EZO131065 FJH131064:FJK131065 FTD131064:FTG131065 GCZ131064:GDC131065 GMV131064:GMY131065 GWR131064:GWU131065 HGN131064:HGQ131065 HQJ131064:HQM131065 IAF131064:IAI131065 IKB131064:IKE131065 ITX131064:IUA131065 JDT131064:JDW131065 JNP131064:JNS131065 JXL131064:JXO131065 KHH131064:KHK131065 KRD131064:KRG131065 LAZ131064:LBC131065 LKV131064:LKY131065 LUR131064:LUU131065 MEN131064:MEQ131065 MOJ131064:MOM131065 MYF131064:MYI131065 NIB131064:NIE131065 NRX131064:NSA131065 OBT131064:OBW131065 OLP131064:OLS131065 OVL131064:OVO131065 PFH131064:PFK131065 PPD131064:PPG131065 PYZ131064:PZC131065 QIV131064:QIY131065 QSR131064:QSU131065 RCN131064:RCQ131065 RMJ131064:RMM131065 RWF131064:RWI131065 SGB131064:SGE131065 SPX131064:SQA131065 SZT131064:SZW131065 TJP131064:TJS131065 TTL131064:TTO131065 UDH131064:UDK131065 UND131064:UNG131065 UWZ131064:UXC131065 VGV131064:VGY131065 VQR131064:VQU131065 WAN131064:WAQ131065 WKJ131064:WKM131065 WUF131064:WUI131065 AA196600:AD196601 HT196600:HW196601 RP196600:RS196601 ABL196600:ABO196601 ALH196600:ALK196601 AVD196600:AVG196601 BEZ196600:BFC196601 BOV196600:BOY196601 BYR196600:BYU196601 CIN196600:CIQ196601 CSJ196600:CSM196601 DCF196600:DCI196601 DMB196600:DME196601 DVX196600:DWA196601 EFT196600:EFW196601 EPP196600:EPS196601 EZL196600:EZO196601 FJH196600:FJK196601 FTD196600:FTG196601 GCZ196600:GDC196601 GMV196600:GMY196601 GWR196600:GWU196601 HGN196600:HGQ196601 HQJ196600:HQM196601 IAF196600:IAI196601 IKB196600:IKE196601 ITX196600:IUA196601 JDT196600:JDW196601 JNP196600:JNS196601 JXL196600:JXO196601 KHH196600:KHK196601 KRD196600:KRG196601 LAZ196600:LBC196601 LKV196600:LKY196601 LUR196600:LUU196601 MEN196600:MEQ196601 MOJ196600:MOM196601 MYF196600:MYI196601 NIB196600:NIE196601 NRX196600:NSA196601 OBT196600:OBW196601 OLP196600:OLS196601 OVL196600:OVO196601 PFH196600:PFK196601 PPD196600:PPG196601 PYZ196600:PZC196601 QIV196600:QIY196601 QSR196600:QSU196601 RCN196600:RCQ196601 RMJ196600:RMM196601 RWF196600:RWI196601 SGB196600:SGE196601 SPX196600:SQA196601 SZT196600:SZW196601 TJP196600:TJS196601 TTL196600:TTO196601 UDH196600:UDK196601 UND196600:UNG196601 UWZ196600:UXC196601 VGV196600:VGY196601 VQR196600:VQU196601 WAN196600:WAQ196601 WKJ196600:WKM196601 WUF196600:WUI196601 AA262136:AD262137 HT262136:HW262137 RP262136:RS262137 ABL262136:ABO262137 ALH262136:ALK262137 AVD262136:AVG262137 BEZ262136:BFC262137 BOV262136:BOY262137 BYR262136:BYU262137 CIN262136:CIQ262137 CSJ262136:CSM262137 DCF262136:DCI262137 DMB262136:DME262137 DVX262136:DWA262137 EFT262136:EFW262137 EPP262136:EPS262137 EZL262136:EZO262137 FJH262136:FJK262137 FTD262136:FTG262137 GCZ262136:GDC262137 GMV262136:GMY262137 GWR262136:GWU262137 HGN262136:HGQ262137 HQJ262136:HQM262137 IAF262136:IAI262137 IKB262136:IKE262137 ITX262136:IUA262137 JDT262136:JDW262137 JNP262136:JNS262137 JXL262136:JXO262137 KHH262136:KHK262137 KRD262136:KRG262137 LAZ262136:LBC262137 LKV262136:LKY262137 LUR262136:LUU262137 MEN262136:MEQ262137 MOJ262136:MOM262137 MYF262136:MYI262137 NIB262136:NIE262137 NRX262136:NSA262137 OBT262136:OBW262137 OLP262136:OLS262137 OVL262136:OVO262137 PFH262136:PFK262137 PPD262136:PPG262137 PYZ262136:PZC262137 QIV262136:QIY262137 QSR262136:QSU262137 RCN262136:RCQ262137 RMJ262136:RMM262137 RWF262136:RWI262137 SGB262136:SGE262137 SPX262136:SQA262137 SZT262136:SZW262137 TJP262136:TJS262137 TTL262136:TTO262137 UDH262136:UDK262137 UND262136:UNG262137 UWZ262136:UXC262137 VGV262136:VGY262137 VQR262136:VQU262137 WAN262136:WAQ262137 WKJ262136:WKM262137 WUF262136:WUI262137 AA327672:AD327673 HT327672:HW327673 RP327672:RS327673 ABL327672:ABO327673 ALH327672:ALK327673 AVD327672:AVG327673 BEZ327672:BFC327673 BOV327672:BOY327673 BYR327672:BYU327673 CIN327672:CIQ327673 CSJ327672:CSM327673 DCF327672:DCI327673 DMB327672:DME327673 DVX327672:DWA327673 EFT327672:EFW327673 EPP327672:EPS327673 EZL327672:EZO327673 FJH327672:FJK327673 FTD327672:FTG327673 GCZ327672:GDC327673 GMV327672:GMY327673 GWR327672:GWU327673 HGN327672:HGQ327673 HQJ327672:HQM327673 IAF327672:IAI327673 IKB327672:IKE327673 ITX327672:IUA327673 JDT327672:JDW327673 JNP327672:JNS327673 JXL327672:JXO327673 KHH327672:KHK327673 KRD327672:KRG327673 LAZ327672:LBC327673 LKV327672:LKY327673 LUR327672:LUU327673 MEN327672:MEQ327673 MOJ327672:MOM327673 MYF327672:MYI327673 NIB327672:NIE327673 NRX327672:NSA327673 OBT327672:OBW327673 OLP327672:OLS327673 OVL327672:OVO327673 PFH327672:PFK327673 PPD327672:PPG327673 PYZ327672:PZC327673 QIV327672:QIY327673 QSR327672:QSU327673 RCN327672:RCQ327673 RMJ327672:RMM327673 RWF327672:RWI327673 SGB327672:SGE327673 SPX327672:SQA327673 SZT327672:SZW327673 TJP327672:TJS327673 TTL327672:TTO327673 UDH327672:UDK327673 UND327672:UNG327673 UWZ327672:UXC327673 VGV327672:VGY327673 VQR327672:VQU327673 WAN327672:WAQ327673 WKJ327672:WKM327673 WUF327672:WUI327673 AA393208:AD393209 HT393208:HW393209 RP393208:RS393209 ABL393208:ABO393209 ALH393208:ALK393209 AVD393208:AVG393209 BEZ393208:BFC393209 BOV393208:BOY393209 BYR393208:BYU393209 CIN393208:CIQ393209 CSJ393208:CSM393209 DCF393208:DCI393209 DMB393208:DME393209 DVX393208:DWA393209 EFT393208:EFW393209 EPP393208:EPS393209 EZL393208:EZO393209 FJH393208:FJK393209 FTD393208:FTG393209 GCZ393208:GDC393209 GMV393208:GMY393209 GWR393208:GWU393209 HGN393208:HGQ393209 HQJ393208:HQM393209 IAF393208:IAI393209 IKB393208:IKE393209 ITX393208:IUA393209 JDT393208:JDW393209 JNP393208:JNS393209 JXL393208:JXO393209 KHH393208:KHK393209 KRD393208:KRG393209 LAZ393208:LBC393209 LKV393208:LKY393209 LUR393208:LUU393209 MEN393208:MEQ393209 MOJ393208:MOM393209 MYF393208:MYI393209 NIB393208:NIE393209 NRX393208:NSA393209 OBT393208:OBW393209 OLP393208:OLS393209 OVL393208:OVO393209 PFH393208:PFK393209 PPD393208:PPG393209 PYZ393208:PZC393209 QIV393208:QIY393209 QSR393208:QSU393209 RCN393208:RCQ393209 RMJ393208:RMM393209 RWF393208:RWI393209 SGB393208:SGE393209 SPX393208:SQA393209 SZT393208:SZW393209 TJP393208:TJS393209 TTL393208:TTO393209 UDH393208:UDK393209 UND393208:UNG393209 UWZ393208:UXC393209 VGV393208:VGY393209 VQR393208:VQU393209 WAN393208:WAQ393209 WKJ393208:WKM393209 WUF393208:WUI393209 AA458744:AD458745 HT458744:HW458745 RP458744:RS458745 ABL458744:ABO458745 ALH458744:ALK458745 AVD458744:AVG458745 BEZ458744:BFC458745 BOV458744:BOY458745 BYR458744:BYU458745 CIN458744:CIQ458745 CSJ458744:CSM458745 DCF458744:DCI458745 DMB458744:DME458745 DVX458744:DWA458745 EFT458744:EFW458745 EPP458744:EPS458745 EZL458744:EZO458745 FJH458744:FJK458745 FTD458744:FTG458745 GCZ458744:GDC458745 GMV458744:GMY458745 GWR458744:GWU458745 HGN458744:HGQ458745 HQJ458744:HQM458745 IAF458744:IAI458745 IKB458744:IKE458745 ITX458744:IUA458745 JDT458744:JDW458745 JNP458744:JNS458745 JXL458744:JXO458745 KHH458744:KHK458745 KRD458744:KRG458745 LAZ458744:LBC458745 LKV458744:LKY458745 LUR458744:LUU458745 MEN458744:MEQ458745 MOJ458744:MOM458745 MYF458744:MYI458745 NIB458744:NIE458745 NRX458744:NSA458745 OBT458744:OBW458745 OLP458744:OLS458745 OVL458744:OVO458745 PFH458744:PFK458745 PPD458744:PPG458745 PYZ458744:PZC458745 QIV458744:QIY458745 QSR458744:QSU458745 RCN458744:RCQ458745 RMJ458744:RMM458745 RWF458744:RWI458745 SGB458744:SGE458745 SPX458744:SQA458745 SZT458744:SZW458745 TJP458744:TJS458745 TTL458744:TTO458745 UDH458744:UDK458745 UND458744:UNG458745 UWZ458744:UXC458745 VGV458744:VGY458745 VQR458744:VQU458745 WAN458744:WAQ458745 WKJ458744:WKM458745 WUF458744:WUI458745 AA524280:AD524281 HT524280:HW524281 RP524280:RS524281 ABL524280:ABO524281 ALH524280:ALK524281 AVD524280:AVG524281 BEZ524280:BFC524281 BOV524280:BOY524281 BYR524280:BYU524281 CIN524280:CIQ524281 CSJ524280:CSM524281 DCF524280:DCI524281 DMB524280:DME524281 DVX524280:DWA524281 EFT524280:EFW524281 EPP524280:EPS524281 EZL524280:EZO524281 FJH524280:FJK524281 FTD524280:FTG524281 GCZ524280:GDC524281 GMV524280:GMY524281 GWR524280:GWU524281 HGN524280:HGQ524281 HQJ524280:HQM524281 IAF524280:IAI524281 IKB524280:IKE524281 ITX524280:IUA524281 JDT524280:JDW524281 JNP524280:JNS524281 JXL524280:JXO524281 KHH524280:KHK524281 KRD524280:KRG524281 LAZ524280:LBC524281 LKV524280:LKY524281 LUR524280:LUU524281 MEN524280:MEQ524281 MOJ524280:MOM524281 MYF524280:MYI524281 NIB524280:NIE524281 NRX524280:NSA524281 OBT524280:OBW524281 OLP524280:OLS524281 OVL524280:OVO524281 PFH524280:PFK524281 PPD524280:PPG524281 PYZ524280:PZC524281 QIV524280:QIY524281 QSR524280:QSU524281 RCN524280:RCQ524281 RMJ524280:RMM524281 RWF524280:RWI524281 SGB524280:SGE524281 SPX524280:SQA524281 SZT524280:SZW524281 TJP524280:TJS524281 TTL524280:TTO524281 UDH524280:UDK524281 UND524280:UNG524281 UWZ524280:UXC524281 VGV524280:VGY524281 VQR524280:VQU524281 WAN524280:WAQ524281 WKJ524280:WKM524281 WUF524280:WUI524281 AA589816:AD589817 HT589816:HW589817 RP589816:RS589817 ABL589816:ABO589817 ALH589816:ALK589817 AVD589816:AVG589817 BEZ589816:BFC589817 BOV589816:BOY589817 BYR589816:BYU589817 CIN589816:CIQ589817 CSJ589816:CSM589817 DCF589816:DCI589817 DMB589816:DME589817 DVX589816:DWA589817 EFT589816:EFW589817 EPP589816:EPS589817 EZL589816:EZO589817 FJH589816:FJK589817 FTD589816:FTG589817 GCZ589816:GDC589817 GMV589816:GMY589817 GWR589816:GWU589817 HGN589816:HGQ589817 HQJ589816:HQM589817 IAF589816:IAI589817 IKB589816:IKE589817 ITX589816:IUA589817 JDT589816:JDW589817 JNP589816:JNS589817 JXL589816:JXO589817 KHH589816:KHK589817 KRD589816:KRG589817 LAZ589816:LBC589817 LKV589816:LKY589817 LUR589816:LUU589817 MEN589816:MEQ589817 MOJ589816:MOM589817 MYF589816:MYI589817 NIB589816:NIE589817 NRX589816:NSA589817 OBT589816:OBW589817 OLP589816:OLS589817 OVL589816:OVO589817 PFH589816:PFK589817 PPD589816:PPG589817 PYZ589816:PZC589817 QIV589816:QIY589817 QSR589816:QSU589817 RCN589816:RCQ589817 RMJ589816:RMM589817 RWF589816:RWI589817 SGB589816:SGE589817 SPX589816:SQA589817 SZT589816:SZW589817 TJP589816:TJS589817 TTL589816:TTO589817 UDH589816:UDK589817 UND589816:UNG589817 UWZ589816:UXC589817 VGV589816:VGY589817 VQR589816:VQU589817 WAN589816:WAQ589817 WKJ589816:WKM589817 WUF589816:WUI589817 AA655352:AD655353 HT655352:HW655353 RP655352:RS655353 ABL655352:ABO655353 ALH655352:ALK655353 AVD655352:AVG655353 BEZ655352:BFC655353 BOV655352:BOY655353 BYR655352:BYU655353 CIN655352:CIQ655353 CSJ655352:CSM655353 DCF655352:DCI655353 DMB655352:DME655353 DVX655352:DWA655353 EFT655352:EFW655353 EPP655352:EPS655353 EZL655352:EZO655353 FJH655352:FJK655353 FTD655352:FTG655353 GCZ655352:GDC655353 GMV655352:GMY655353 GWR655352:GWU655353 HGN655352:HGQ655353 HQJ655352:HQM655353 IAF655352:IAI655353 IKB655352:IKE655353 ITX655352:IUA655353 JDT655352:JDW655353 JNP655352:JNS655353 JXL655352:JXO655353 KHH655352:KHK655353 KRD655352:KRG655353 LAZ655352:LBC655353 LKV655352:LKY655353 LUR655352:LUU655353 MEN655352:MEQ655353 MOJ655352:MOM655353 MYF655352:MYI655353 NIB655352:NIE655353 NRX655352:NSA655353 OBT655352:OBW655353 OLP655352:OLS655353 OVL655352:OVO655353 PFH655352:PFK655353 PPD655352:PPG655353 PYZ655352:PZC655353 QIV655352:QIY655353 QSR655352:QSU655353 RCN655352:RCQ655353 RMJ655352:RMM655353 RWF655352:RWI655353 SGB655352:SGE655353 SPX655352:SQA655353 SZT655352:SZW655353 TJP655352:TJS655353 TTL655352:TTO655353 UDH655352:UDK655353 UND655352:UNG655353 UWZ655352:UXC655353 VGV655352:VGY655353 VQR655352:VQU655353 WAN655352:WAQ655353 WKJ655352:WKM655353 WUF655352:WUI655353 AA720888:AD720889 HT720888:HW720889 RP720888:RS720889 ABL720888:ABO720889 ALH720888:ALK720889 AVD720888:AVG720889 BEZ720888:BFC720889 BOV720888:BOY720889 BYR720888:BYU720889 CIN720888:CIQ720889 CSJ720888:CSM720889 DCF720888:DCI720889 DMB720888:DME720889 DVX720888:DWA720889 EFT720888:EFW720889 EPP720888:EPS720889 EZL720888:EZO720889 FJH720888:FJK720889 FTD720888:FTG720889 GCZ720888:GDC720889 GMV720888:GMY720889 GWR720888:GWU720889 HGN720888:HGQ720889 HQJ720888:HQM720889 IAF720888:IAI720889 IKB720888:IKE720889 ITX720888:IUA720889 JDT720888:JDW720889 JNP720888:JNS720889 JXL720888:JXO720889 KHH720888:KHK720889 KRD720888:KRG720889 LAZ720888:LBC720889 LKV720888:LKY720889 LUR720888:LUU720889 MEN720888:MEQ720889 MOJ720888:MOM720889 MYF720888:MYI720889 NIB720888:NIE720889 NRX720888:NSA720889 OBT720888:OBW720889 OLP720888:OLS720889 OVL720888:OVO720889 PFH720888:PFK720889 PPD720888:PPG720889 PYZ720888:PZC720889 QIV720888:QIY720889 QSR720888:QSU720889 RCN720888:RCQ720889 RMJ720888:RMM720889 RWF720888:RWI720889 SGB720888:SGE720889 SPX720888:SQA720889 SZT720888:SZW720889 TJP720888:TJS720889 TTL720888:TTO720889 UDH720888:UDK720889 UND720888:UNG720889 UWZ720888:UXC720889 VGV720888:VGY720889 VQR720888:VQU720889 WAN720888:WAQ720889 WKJ720888:WKM720889 WUF720888:WUI720889 AA786424:AD786425 HT786424:HW786425 RP786424:RS786425 ABL786424:ABO786425 ALH786424:ALK786425 AVD786424:AVG786425 BEZ786424:BFC786425 BOV786424:BOY786425 BYR786424:BYU786425 CIN786424:CIQ786425 CSJ786424:CSM786425 DCF786424:DCI786425 DMB786424:DME786425 DVX786424:DWA786425 EFT786424:EFW786425 EPP786424:EPS786425 EZL786424:EZO786425 FJH786424:FJK786425 FTD786424:FTG786425 GCZ786424:GDC786425 GMV786424:GMY786425 GWR786424:GWU786425 HGN786424:HGQ786425 HQJ786424:HQM786425 IAF786424:IAI786425 IKB786424:IKE786425 ITX786424:IUA786425 JDT786424:JDW786425 JNP786424:JNS786425 JXL786424:JXO786425 KHH786424:KHK786425 KRD786424:KRG786425 LAZ786424:LBC786425 LKV786424:LKY786425 LUR786424:LUU786425 MEN786424:MEQ786425 MOJ786424:MOM786425 MYF786424:MYI786425 NIB786424:NIE786425 NRX786424:NSA786425 OBT786424:OBW786425 OLP786424:OLS786425 OVL786424:OVO786425 PFH786424:PFK786425 PPD786424:PPG786425 PYZ786424:PZC786425 QIV786424:QIY786425 QSR786424:QSU786425 RCN786424:RCQ786425 RMJ786424:RMM786425 RWF786424:RWI786425 SGB786424:SGE786425 SPX786424:SQA786425 SZT786424:SZW786425 TJP786424:TJS786425 TTL786424:TTO786425 UDH786424:UDK786425 UND786424:UNG786425 UWZ786424:UXC786425 VGV786424:VGY786425 VQR786424:VQU786425 WAN786424:WAQ786425 WKJ786424:WKM786425 WUF786424:WUI786425 AA851960:AD851961 HT851960:HW851961 RP851960:RS851961 ABL851960:ABO851961 ALH851960:ALK851961 AVD851960:AVG851961 BEZ851960:BFC851961 BOV851960:BOY851961 BYR851960:BYU851961 CIN851960:CIQ851961 CSJ851960:CSM851961 DCF851960:DCI851961 DMB851960:DME851961 DVX851960:DWA851961 EFT851960:EFW851961 EPP851960:EPS851961 EZL851960:EZO851961 FJH851960:FJK851961 FTD851960:FTG851961 GCZ851960:GDC851961 GMV851960:GMY851961 GWR851960:GWU851961 HGN851960:HGQ851961 HQJ851960:HQM851961 IAF851960:IAI851961 IKB851960:IKE851961 ITX851960:IUA851961 JDT851960:JDW851961 JNP851960:JNS851961 JXL851960:JXO851961 KHH851960:KHK851961 KRD851960:KRG851961 LAZ851960:LBC851961 LKV851960:LKY851961 LUR851960:LUU851961 MEN851960:MEQ851961 MOJ851960:MOM851961 MYF851960:MYI851961 NIB851960:NIE851961 NRX851960:NSA851961 OBT851960:OBW851961 OLP851960:OLS851961 OVL851960:OVO851961 PFH851960:PFK851961 PPD851960:PPG851961 PYZ851960:PZC851961 QIV851960:QIY851961 QSR851960:QSU851961 RCN851960:RCQ851961 RMJ851960:RMM851961 RWF851960:RWI851961 SGB851960:SGE851961 SPX851960:SQA851961 SZT851960:SZW851961 TJP851960:TJS851961 TTL851960:TTO851961 UDH851960:UDK851961 UND851960:UNG851961 UWZ851960:UXC851961 VGV851960:VGY851961 VQR851960:VQU851961 WAN851960:WAQ851961 WKJ851960:WKM851961 WUF851960:WUI851961 AA917496:AD917497 HT917496:HW917497 RP917496:RS917497 ABL917496:ABO917497 ALH917496:ALK917497 AVD917496:AVG917497 BEZ917496:BFC917497 BOV917496:BOY917497 BYR917496:BYU917497 CIN917496:CIQ917497 CSJ917496:CSM917497 DCF917496:DCI917497 DMB917496:DME917497 DVX917496:DWA917497 EFT917496:EFW917497 EPP917496:EPS917497 EZL917496:EZO917497 FJH917496:FJK917497 FTD917496:FTG917497 GCZ917496:GDC917497 GMV917496:GMY917497 GWR917496:GWU917497 HGN917496:HGQ917497 HQJ917496:HQM917497 IAF917496:IAI917497 IKB917496:IKE917497 ITX917496:IUA917497 JDT917496:JDW917497 JNP917496:JNS917497 JXL917496:JXO917497 KHH917496:KHK917497 KRD917496:KRG917497 LAZ917496:LBC917497 LKV917496:LKY917497 LUR917496:LUU917497 MEN917496:MEQ917497 MOJ917496:MOM917497 MYF917496:MYI917497 NIB917496:NIE917497 NRX917496:NSA917497 OBT917496:OBW917497 OLP917496:OLS917497 OVL917496:OVO917497 PFH917496:PFK917497 PPD917496:PPG917497 PYZ917496:PZC917497 QIV917496:QIY917497 QSR917496:QSU917497 RCN917496:RCQ917497 RMJ917496:RMM917497 RWF917496:RWI917497 SGB917496:SGE917497 SPX917496:SQA917497 SZT917496:SZW917497 TJP917496:TJS917497 TTL917496:TTO917497 UDH917496:UDK917497 UND917496:UNG917497 UWZ917496:UXC917497 VGV917496:VGY917497 VQR917496:VQU917497 WAN917496:WAQ917497 WKJ917496:WKM917497 WUF917496:WUI917497 AA983032:AD983033 HT983032:HW983033 RP983032:RS983033 ABL983032:ABO983033 ALH983032:ALK983033 AVD983032:AVG983033 BEZ983032:BFC983033 BOV983032:BOY983033 BYR983032:BYU983033 CIN983032:CIQ983033 CSJ983032:CSM983033 DCF983032:DCI983033 DMB983032:DME983033 DVX983032:DWA983033 EFT983032:EFW983033 EPP983032:EPS983033 EZL983032:EZO983033 FJH983032:FJK983033 FTD983032:FTG983033 GCZ983032:GDC983033 GMV983032:GMY983033 GWR983032:GWU983033 HGN983032:HGQ983033 HQJ983032:HQM983033 IAF983032:IAI983033 IKB983032:IKE983033 ITX983032:IUA983033 JDT983032:JDW983033 JNP983032:JNS983033 JXL983032:JXO983033 KHH983032:KHK983033 KRD983032:KRG983033 LAZ983032:LBC983033 LKV983032:LKY983033 LUR983032:LUU983033 MEN983032:MEQ983033 MOJ983032:MOM983033 MYF983032:MYI983033 NIB983032:NIE983033 NRX983032:NSA983033 OBT983032:OBW983033 OLP983032:OLS983033 OVL983032:OVO983033 PFH983032:PFK983033 PPD983032:PPG983033 PYZ983032:PZC983033 QIV983032:QIY983033 QSR983032:QSU983033 RCN983032:RCQ983033 RMJ983032:RMM983033 RWF983032:RWI983033 SGB983032:SGE983033 SPX983032:SQA983033 SZT983032:SZW983033 TJP983032:TJS983033 TTL983032:TTO983033 UDH983032:UDK983033 UND983032:UNG983033 UWZ983032:UXC983033 VGV983032:VGY983033 VQR983032:VQU983033 WAN983032:WAQ983033 WKJ983032:WKM983033 WUF983032:WUI983033 WUF81:WUI83 WKJ81:WKM83 WAN81:WAQ83 VQR81:VQU83 VGV81:VGY83 UWZ81:UXC83 UND81:UNG83 UDH81:UDK83 TTL81:TTO83 TJP81:TJS83 SZT81:SZW83 SPX81:SQA83 SGB81:SGE83 RWF81:RWI83 RMJ81:RMM83 RCN81:RCQ83 QSR81:QSU83 QIV81:QIY83 PYZ81:PZC83 PPD81:PPG83 PFH81:PFK83 OVL81:OVO83 OLP81:OLS83 OBT81:OBW83 NRX81:NSA83 NIB81:NIE83 MYF81:MYI83 MOJ81:MOM83 MEN81:MEQ83 LUR81:LUU83 LKV81:LKY83 LAZ81:LBC83 KRD81:KRG83 KHH81:KHK83 JXL81:JXO83 JNP81:JNS83 JDT81:JDW83 ITX81:IUA83 IKB81:IKE83 IAF81:IAI83 HQJ81:HQM83 HGN81:HGQ83 GWR81:GWU83 GMV81:GMY83 GCZ81:GDC83 FTD81:FTG83 FJH81:FJK83 EZL81:EZO83 EPP81:EPS83 EFT81:EFW83 DVX81:DWA83 DMB81:DME83 DCF81:DCI83 CSJ81:CSM83 CIN81:CIQ83 BYR81:BYU83 BOV81:BOY83 BEZ81:BFC83 AVD81:AVG83 ALH81:ALK83 ABL81:ABO83 RP81:RS83 HT81:HW83 AA81:AD83 AA169:AD169 AA43:AD45 HT43:HW45 RP43:RS45 ABL43:ABO45 ALH43:ALK45 AVD43:AVG45 BEZ43:BFC45 BOV43:BOY45 BYR43:BYU45 CIN43:CIQ45 CSJ43:CSM45 DCF43:DCI45 DMB43:DME45 DVX43:DWA45 EFT43:EFW45 EPP43:EPS45 EZL43:EZO45 FJH43:FJK45 FTD43:FTG45 GCZ43:GDC45 GMV43:GMY45 GWR43:GWU45 HGN43:HGQ45 HQJ43:HQM45 IAF43:IAI45 IKB43:IKE45 ITX43:IUA45 JDT43:JDW45 JNP43:JNS45 JXL43:JXO45 KHH43:KHK45 KRD43:KRG45 LAZ43:LBC45 LKV43:LKY45 LUR43:LUU45 MEN43:MEQ45 MOJ43:MOM45 MYF43:MYI45 NIB43:NIE45 NRX43:NSA45 OBT43:OBW45 OLP43:OLS45 OVL43:OVO45 PFH43:PFK45 PPD43:PPG45 PYZ43:PZC45 QIV43:QIY45 QSR43:QSU45 RCN43:RCQ45 RMJ43:RMM45 RWF43:RWI45 SGB43:SGE45 SPX43:SQA45 SZT43:SZW45 TJP43:TJS45 TTL43:TTO45 UDH43:UDK45 UND43:UNG45 UWZ43:UXC45 VGV43:VGY45 VQR43:VQU45 WAN43:WAQ45 WKJ43:WKM45 WUF43:WUI45 HT99:HW101 RP99:RS101 ABL99:ABO101 ALH99:ALK101 AVD99:AVG101 BEZ99:BFC101 BOV99:BOY101 BYR99:BYU101 CIN99:CIQ101 CSJ99:CSM101 DCF99:DCI101 DMB99:DME101 DVX99:DWA101 EFT99:EFW101 EPP99:EPS101 EZL99:EZO101 FJH99:FJK101 FTD99:FTG101 GCZ99:GDC101 GMV99:GMY101 GWR99:GWU101 HGN99:HGQ101 HQJ99:HQM101 IAF99:IAI101 IKB99:IKE101 ITX99:IUA101 JDT99:JDW101 JNP99:JNS101 JXL99:JXO101 KHH99:KHK101 KRD99:KRG101 LAZ99:LBC101 LKV99:LKY101 LUR99:LUU101 MEN99:MEQ101 MOJ99:MOM101 MYF99:MYI101 NIB99:NIE101 NRX99:NSA101 OBT99:OBW101 OLP99:OLS101 OVL99:OVO101 PFH99:PFK101 PPD99:PPG101 PYZ99:PZC101 QIV99:QIY101 QSR99:QSU101 RCN99:RCQ101 RMJ99:RMM101 RWF99:RWI101 SGB99:SGE101 SPX99:SQA101 SZT99:SZW101 TJP99:TJS101 TTL99:TTO101 UDH99:UDK101 UND99:UNG101 UWZ99:UXC101 VGV99:VGY101 VQR99:VQU101 WAN99:WAQ101 WKJ99:WKM101 WUF99:WUI101 AA99:AD101" xr:uid="{00000000-0002-0000-0000-000004000000}"/>
    <dataValidation type="list" allowBlank="1" showInputMessage="1" showErrorMessage="1" error="Inserte un valor de la lista" sqref="HL69:HO80 WTX983020:WUA983031 WKB983020:WKE983031 WAF983020:WAI983031 VQJ983020:VQM983031 VGN983020:VGQ983031 UWR983020:UWU983031 UMV983020:UMY983031 UCZ983020:UDC983031 TTD983020:TTG983031 TJH983020:TJK983031 SZL983020:SZO983031 SPP983020:SPS983031 SFT983020:SFW983031 RVX983020:RWA983031 RMB983020:RME983031 RCF983020:RCI983031 QSJ983020:QSM983031 QIN983020:QIQ983031 PYR983020:PYU983031 POV983020:POY983031 PEZ983020:PFC983031 OVD983020:OVG983031 OLH983020:OLK983031 OBL983020:OBO983031 NRP983020:NRS983031 NHT983020:NHW983031 MXX983020:MYA983031 MOB983020:MOE983031 MEF983020:MEI983031 LUJ983020:LUM983031 LKN983020:LKQ983031 LAR983020:LAU983031 KQV983020:KQY983031 KGZ983020:KHC983031 JXD983020:JXG983031 JNH983020:JNK983031 JDL983020:JDO983031 ITP983020:ITS983031 IJT983020:IJW983031 HZX983020:IAA983031 HQB983020:HQE983031 HGF983020:HGI983031 GWJ983020:GWM983031 GMN983020:GMQ983031 GCR983020:GCU983031 FSV983020:FSY983031 FIZ983020:FJC983031 EZD983020:EZG983031 EPH983020:EPK983031 EFL983020:EFO983031 DVP983020:DVS983031 DLT983020:DLW983031 DBX983020:DCA983031 CSB983020:CSE983031 CIF983020:CII983031 BYJ983020:BYM983031 BON983020:BOQ983031 BER983020:BEU983031 AUV983020:AUY983031 AKZ983020:ALC983031 ABD983020:ABG983031 RH983020:RK983031 HL983020:HO983031 S983020:V983031 WTX917484:WUA917495 WKB917484:WKE917495 WAF917484:WAI917495 VQJ917484:VQM917495 VGN917484:VGQ917495 UWR917484:UWU917495 UMV917484:UMY917495 UCZ917484:UDC917495 TTD917484:TTG917495 TJH917484:TJK917495 SZL917484:SZO917495 SPP917484:SPS917495 SFT917484:SFW917495 RVX917484:RWA917495 RMB917484:RME917495 RCF917484:RCI917495 QSJ917484:QSM917495 QIN917484:QIQ917495 PYR917484:PYU917495 POV917484:POY917495 PEZ917484:PFC917495 OVD917484:OVG917495 OLH917484:OLK917495 OBL917484:OBO917495 NRP917484:NRS917495 NHT917484:NHW917495 MXX917484:MYA917495 MOB917484:MOE917495 MEF917484:MEI917495 LUJ917484:LUM917495 LKN917484:LKQ917495 LAR917484:LAU917495 KQV917484:KQY917495 KGZ917484:KHC917495 JXD917484:JXG917495 JNH917484:JNK917495 JDL917484:JDO917495 ITP917484:ITS917495 IJT917484:IJW917495 HZX917484:IAA917495 HQB917484:HQE917495 HGF917484:HGI917495 GWJ917484:GWM917495 GMN917484:GMQ917495 GCR917484:GCU917495 FSV917484:FSY917495 FIZ917484:FJC917495 EZD917484:EZG917495 EPH917484:EPK917495 EFL917484:EFO917495 DVP917484:DVS917495 DLT917484:DLW917495 DBX917484:DCA917495 CSB917484:CSE917495 CIF917484:CII917495 BYJ917484:BYM917495 BON917484:BOQ917495 BER917484:BEU917495 AUV917484:AUY917495 AKZ917484:ALC917495 ABD917484:ABG917495 RH917484:RK917495 HL917484:HO917495 S917484:V917495 WTX851948:WUA851959 WKB851948:WKE851959 WAF851948:WAI851959 VQJ851948:VQM851959 VGN851948:VGQ851959 UWR851948:UWU851959 UMV851948:UMY851959 UCZ851948:UDC851959 TTD851948:TTG851959 TJH851948:TJK851959 SZL851948:SZO851959 SPP851948:SPS851959 SFT851948:SFW851959 RVX851948:RWA851959 RMB851948:RME851959 RCF851948:RCI851959 QSJ851948:QSM851959 QIN851948:QIQ851959 PYR851948:PYU851959 POV851948:POY851959 PEZ851948:PFC851959 OVD851948:OVG851959 OLH851948:OLK851959 OBL851948:OBO851959 NRP851948:NRS851959 NHT851948:NHW851959 MXX851948:MYA851959 MOB851948:MOE851959 MEF851948:MEI851959 LUJ851948:LUM851959 LKN851948:LKQ851959 LAR851948:LAU851959 KQV851948:KQY851959 KGZ851948:KHC851959 JXD851948:JXG851959 JNH851948:JNK851959 JDL851948:JDO851959 ITP851948:ITS851959 IJT851948:IJW851959 HZX851948:IAA851959 HQB851948:HQE851959 HGF851948:HGI851959 GWJ851948:GWM851959 GMN851948:GMQ851959 GCR851948:GCU851959 FSV851948:FSY851959 FIZ851948:FJC851959 EZD851948:EZG851959 EPH851948:EPK851959 EFL851948:EFO851959 DVP851948:DVS851959 DLT851948:DLW851959 DBX851948:DCA851959 CSB851948:CSE851959 CIF851948:CII851959 BYJ851948:BYM851959 BON851948:BOQ851959 BER851948:BEU851959 AUV851948:AUY851959 AKZ851948:ALC851959 ABD851948:ABG851959 RH851948:RK851959 HL851948:HO851959 S851948:V851959 WTX786412:WUA786423 WKB786412:WKE786423 WAF786412:WAI786423 VQJ786412:VQM786423 VGN786412:VGQ786423 UWR786412:UWU786423 UMV786412:UMY786423 UCZ786412:UDC786423 TTD786412:TTG786423 TJH786412:TJK786423 SZL786412:SZO786423 SPP786412:SPS786423 SFT786412:SFW786423 RVX786412:RWA786423 RMB786412:RME786423 RCF786412:RCI786423 QSJ786412:QSM786423 QIN786412:QIQ786423 PYR786412:PYU786423 POV786412:POY786423 PEZ786412:PFC786423 OVD786412:OVG786423 OLH786412:OLK786423 OBL786412:OBO786423 NRP786412:NRS786423 NHT786412:NHW786423 MXX786412:MYA786423 MOB786412:MOE786423 MEF786412:MEI786423 LUJ786412:LUM786423 LKN786412:LKQ786423 LAR786412:LAU786423 KQV786412:KQY786423 KGZ786412:KHC786423 JXD786412:JXG786423 JNH786412:JNK786423 JDL786412:JDO786423 ITP786412:ITS786423 IJT786412:IJW786423 HZX786412:IAA786423 HQB786412:HQE786423 HGF786412:HGI786423 GWJ786412:GWM786423 GMN786412:GMQ786423 GCR786412:GCU786423 FSV786412:FSY786423 FIZ786412:FJC786423 EZD786412:EZG786423 EPH786412:EPK786423 EFL786412:EFO786423 DVP786412:DVS786423 DLT786412:DLW786423 DBX786412:DCA786423 CSB786412:CSE786423 CIF786412:CII786423 BYJ786412:BYM786423 BON786412:BOQ786423 BER786412:BEU786423 AUV786412:AUY786423 AKZ786412:ALC786423 ABD786412:ABG786423 RH786412:RK786423 HL786412:HO786423 S786412:V786423 WTX720876:WUA720887 WKB720876:WKE720887 WAF720876:WAI720887 VQJ720876:VQM720887 VGN720876:VGQ720887 UWR720876:UWU720887 UMV720876:UMY720887 UCZ720876:UDC720887 TTD720876:TTG720887 TJH720876:TJK720887 SZL720876:SZO720887 SPP720876:SPS720887 SFT720876:SFW720887 RVX720876:RWA720887 RMB720876:RME720887 RCF720876:RCI720887 QSJ720876:QSM720887 QIN720876:QIQ720887 PYR720876:PYU720887 POV720876:POY720887 PEZ720876:PFC720887 OVD720876:OVG720887 OLH720876:OLK720887 OBL720876:OBO720887 NRP720876:NRS720887 NHT720876:NHW720887 MXX720876:MYA720887 MOB720876:MOE720887 MEF720876:MEI720887 LUJ720876:LUM720887 LKN720876:LKQ720887 LAR720876:LAU720887 KQV720876:KQY720887 KGZ720876:KHC720887 JXD720876:JXG720887 JNH720876:JNK720887 JDL720876:JDO720887 ITP720876:ITS720887 IJT720876:IJW720887 HZX720876:IAA720887 HQB720876:HQE720887 HGF720876:HGI720887 GWJ720876:GWM720887 GMN720876:GMQ720887 GCR720876:GCU720887 FSV720876:FSY720887 FIZ720876:FJC720887 EZD720876:EZG720887 EPH720876:EPK720887 EFL720876:EFO720887 DVP720876:DVS720887 DLT720876:DLW720887 DBX720876:DCA720887 CSB720876:CSE720887 CIF720876:CII720887 BYJ720876:BYM720887 BON720876:BOQ720887 BER720876:BEU720887 AUV720876:AUY720887 AKZ720876:ALC720887 ABD720876:ABG720887 RH720876:RK720887 HL720876:HO720887 S720876:V720887 WTX655340:WUA655351 WKB655340:WKE655351 WAF655340:WAI655351 VQJ655340:VQM655351 VGN655340:VGQ655351 UWR655340:UWU655351 UMV655340:UMY655351 UCZ655340:UDC655351 TTD655340:TTG655351 TJH655340:TJK655351 SZL655340:SZO655351 SPP655340:SPS655351 SFT655340:SFW655351 RVX655340:RWA655351 RMB655340:RME655351 RCF655340:RCI655351 QSJ655340:QSM655351 QIN655340:QIQ655351 PYR655340:PYU655351 POV655340:POY655351 PEZ655340:PFC655351 OVD655340:OVG655351 OLH655340:OLK655351 OBL655340:OBO655351 NRP655340:NRS655351 NHT655340:NHW655351 MXX655340:MYA655351 MOB655340:MOE655351 MEF655340:MEI655351 LUJ655340:LUM655351 LKN655340:LKQ655351 LAR655340:LAU655351 KQV655340:KQY655351 KGZ655340:KHC655351 JXD655340:JXG655351 JNH655340:JNK655351 JDL655340:JDO655351 ITP655340:ITS655351 IJT655340:IJW655351 HZX655340:IAA655351 HQB655340:HQE655351 HGF655340:HGI655351 GWJ655340:GWM655351 GMN655340:GMQ655351 GCR655340:GCU655351 FSV655340:FSY655351 FIZ655340:FJC655351 EZD655340:EZG655351 EPH655340:EPK655351 EFL655340:EFO655351 DVP655340:DVS655351 DLT655340:DLW655351 DBX655340:DCA655351 CSB655340:CSE655351 CIF655340:CII655351 BYJ655340:BYM655351 BON655340:BOQ655351 BER655340:BEU655351 AUV655340:AUY655351 AKZ655340:ALC655351 ABD655340:ABG655351 RH655340:RK655351 HL655340:HO655351 S655340:V655351 WTX589804:WUA589815 WKB589804:WKE589815 WAF589804:WAI589815 VQJ589804:VQM589815 VGN589804:VGQ589815 UWR589804:UWU589815 UMV589804:UMY589815 UCZ589804:UDC589815 TTD589804:TTG589815 TJH589804:TJK589815 SZL589804:SZO589815 SPP589804:SPS589815 SFT589804:SFW589815 RVX589804:RWA589815 RMB589804:RME589815 RCF589804:RCI589815 QSJ589804:QSM589815 QIN589804:QIQ589815 PYR589804:PYU589815 POV589804:POY589815 PEZ589804:PFC589815 OVD589804:OVG589815 OLH589804:OLK589815 OBL589804:OBO589815 NRP589804:NRS589815 NHT589804:NHW589815 MXX589804:MYA589815 MOB589804:MOE589815 MEF589804:MEI589815 LUJ589804:LUM589815 LKN589804:LKQ589815 LAR589804:LAU589815 KQV589804:KQY589815 KGZ589804:KHC589815 JXD589804:JXG589815 JNH589804:JNK589815 JDL589804:JDO589815 ITP589804:ITS589815 IJT589804:IJW589815 HZX589804:IAA589815 HQB589804:HQE589815 HGF589804:HGI589815 GWJ589804:GWM589815 GMN589804:GMQ589815 GCR589804:GCU589815 FSV589804:FSY589815 FIZ589804:FJC589815 EZD589804:EZG589815 EPH589804:EPK589815 EFL589804:EFO589815 DVP589804:DVS589815 DLT589804:DLW589815 DBX589804:DCA589815 CSB589804:CSE589815 CIF589804:CII589815 BYJ589804:BYM589815 BON589804:BOQ589815 BER589804:BEU589815 AUV589804:AUY589815 AKZ589804:ALC589815 ABD589804:ABG589815 RH589804:RK589815 HL589804:HO589815 S589804:V589815 WTX524268:WUA524279 WKB524268:WKE524279 WAF524268:WAI524279 VQJ524268:VQM524279 VGN524268:VGQ524279 UWR524268:UWU524279 UMV524268:UMY524279 UCZ524268:UDC524279 TTD524268:TTG524279 TJH524268:TJK524279 SZL524268:SZO524279 SPP524268:SPS524279 SFT524268:SFW524279 RVX524268:RWA524279 RMB524268:RME524279 RCF524268:RCI524279 QSJ524268:QSM524279 QIN524268:QIQ524279 PYR524268:PYU524279 POV524268:POY524279 PEZ524268:PFC524279 OVD524268:OVG524279 OLH524268:OLK524279 OBL524268:OBO524279 NRP524268:NRS524279 NHT524268:NHW524279 MXX524268:MYA524279 MOB524268:MOE524279 MEF524268:MEI524279 LUJ524268:LUM524279 LKN524268:LKQ524279 LAR524268:LAU524279 KQV524268:KQY524279 KGZ524268:KHC524279 JXD524268:JXG524279 JNH524268:JNK524279 JDL524268:JDO524279 ITP524268:ITS524279 IJT524268:IJW524279 HZX524268:IAA524279 HQB524268:HQE524279 HGF524268:HGI524279 GWJ524268:GWM524279 GMN524268:GMQ524279 GCR524268:GCU524279 FSV524268:FSY524279 FIZ524268:FJC524279 EZD524268:EZG524279 EPH524268:EPK524279 EFL524268:EFO524279 DVP524268:DVS524279 DLT524268:DLW524279 DBX524268:DCA524279 CSB524268:CSE524279 CIF524268:CII524279 BYJ524268:BYM524279 BON524268:BOQ524279 BER524268:BEU524279 AUV524268:AUY524279 AKZ524268:ALC524279 ABD524268:ABG524279 RH524268:RK524279 HL524268:HO524279 S524268:V524279 WTX458732:WUA458743 WKB458732:WKE458743 WAF458732:WAI458743 VQJ458732:VQM458743 VGN458732:VGQ458743 UWR458732:UWU458743 UMV458732:UMY458743 UCZ458732:UDC458743 TTD458732:TTG458743 TJH458732:TJK458743 SZL458732:SZO458743 SPP458732:SPS458743 SFT458732:SFW458743 RVX458732:RWA458743 RMB458732:RME458743 RCF458732:RCI458743 QSJ458732:QSM458743 QIN458732:QIQ458743 PYR458732:PYU458743 POV458732:POY458743 PEZ458732:PFC458743 OVD458732:OVG458743 OLH458732:OLK458743 OBL458732:OBO458743 NRP458732:NRS458743 NHT458732:NHW458743 MXX458732:MYA458743 MOB458732:MOE458743 MEF458732:MEI458743 LUJ458732:LUM458743 LKN458732:LKQ458743 LAR458732:LAU458743 KQV458732:KQY458743 KGZ458732:KHC458743 JXD458732:JXG458743 JNH458732:JNK458743 JDL458732:JDO458743 ITP458732:ITS458743 IJT458732:IJW458743 HZX458732:IAA458743 HQB458732:HQE458743 HGF458732:HGI458743 GWJ458732:GWM458743 GMN458732:GMQ458743 GCR458732:GCU458743 FSV458732:FSY458743 FIZ458732:FJC458743 EZD458732:EZG458743 EPH458732:EPK458743 EFL458732:EFO458743 DVP458732:DVS458743 DLT458732:DLW458743 DBX458732:DCA458743 CSB458732:CSE458743 CIF458732:CII458743 BYJ458732:BYM458743 BON458732:BOQ458743 BER458732:BEU458743 AUV458732:AUY458743 AKZ458732:ALC458743 ABD458732:ABG458743 RH458732:RK458743 HL458732:HO458743 S458732:V458743 WTX393196:WUA393207 WKB393196:WKE393207 WAF393196:WAI393207 VQJ393196:VQM393207 VGN393196:VGQ393207 UWR393196:UWU393207 UMV393196:UMY393207 UCZ393196:UDC393207 TTD393196:TTG393207 TJH393196:TJK393207 SZL393196:SZO393207 SPP393196:SPS393207 SFT393196:SFW393207 RVX393196:RWA393207 RMB393196:RME393207 RCF393196:RCI393207 QSJ393196:QSM393207 QIN393196:QIQ393207 PYR393196:PYU393207 POV393196:POY393207 PEZ393196:PFC393207 OVD393196:OVG393207 OLH393196:OLK393207 OBL393196:OBO393207 NRP393196:NRS393207 NHT393196:NHW393207 MXX393196:MYA393207 MOB393196:MOE393207 MEF393196:MEI393207 LUJ393196:LUM393207 LKN393196:LKQ393207 LAR393196:LAU393207 KQV393196:KQY393207 KGZ393196:KHC393207 JXD393196:JXG393207 JNH393196:JNK393207 JDL393196:JDO393207 ITP393196:ITS393207 IJT393196:IJW393207 HZX393196:IAA393207 HQB393196:HQE393207 HGF393196:HGI393207 GWJ393196:GWM393207 GMN393196:GMQ393207 GCR393196:GCU393207 FSV393196:FSY393207 FIZ393196:FJC393207 EZD393196:EZG393207 EPH393196:EPK393207 EFL393196:EFO393207 DVP393196:DVS393207 DLT393196:DLW393207 DBX393196:DCA393207 CSB393196:CSE393207 CIF393196:CII393207 BYJ393196:BYM393207 BON393196:BOQ393207 BER393196:BEU393207 AUV393196:AUY393207 AKZ393196:ALC393207 ABD393196:ABG393207 RH393196:RK393207 HL393196:HO393207 S393196:V393207 WTX327660:WUA327671 WKB327660:WKE327671 WAF327660:WAI327671 VQJ327660:VQM327671 VGN327660:VGQ327671 UWR327660:UWU327671 UMV327660:UMY327671 UCZ327660:UDC327671 TTD327660:TTG327671 TJH327660:TJK327671 SZL327660:SZO327671 SPP327660:SPS327671 SFT327660:SFW327671 RVX327660:RWA327671 RMB327660:RME327671 RCF327660:RCI327671 QSJ327660:QSM327671 QIN327660:QIQ327671 PYR327660:PYU327671 POV327660:POY327671 PEZ327660:PFC327671 OVD327660:OVG327671 OLH327660:OLK327671 OBL327660:OBO327671 NRP327660:NRS327671 NHT327660:NHW327671 MXX327660:MYA327671 MOB327660:MOE327671 MEF327660:MEI327671 LUJ327660:LUM327671 LKN327660:LKQ327671 LAR327660:LAU327671 KQV327660:KQY327671 KGZ327660:KHC327671 JXD327660:JXG327671 JNH327660:JNK327671 JDL327660:JDO327671 ITP327660:ITS327671 IJT327660:IJW327671 HZX327660:IAA327671 HQB327660:HQE327671 HGF327660:HGI327671 GWJ327660:GWM327671 GMN327660:GMQ327671 GCR327660:GCU327671 FSV327660:FSY327671 FIZ327660:FJC327671 EZD327660:EZG327671 EPH327660:EPK327671 EFL327660:EFO327671 DVP327660:DVS327671 DLT327660:DLW327671 DBX327660:DCA327671 CSB327660:CSE327671 CIF327660:CII327671 BYJ327660:BYM327671 BON327660:BOQ327671 BER327660:BEU327671 AUV327660:AUY327671 AKZ327660:ALC327671 ABD327660:ABG327671 RH327660:RK327671 HL327660:HO327671 S327660:V327671 WTX262124:WUA262135 WKB262124:WKE262135 WAF262124:WAI262135 VQJ262124:VQM262135 VGN262124:VGQ262135 UWR262124:UWU262135 UMV262124:UMY262135 UCZ262124:UDC262135 TTD262124:TTG262135 TJH262124:TJK262135 SZL262124:SZO262135 SPP262124:SPS262135 SFT262124:SFW262135 RVX262124:RWA262135 RMB262124:RME262135 RCF262124:RCI262135 QSJ262124:QSM262135 QIN262124:QIQ262135 PYR262124:PYU262135 POV262124:POY262135 PEZ262124:PFC262135 OVD262124:OVG262135 OLH262124:OLK262135 OBL262124:OBO262135 NRP262124:NRS262135 NHT262124:NHW262135 MXX262124:MYA262135 MOB262124:MOE262135 MEF262124:MEI262135 LUJ262124:LUM262135 LKN262124:LKQ262135 LAR262124:LAU262135 KQV262124:KQY262135 KGZ262124:KHC262135 JXD262124:JXG262135 JNH262124:JNK262135 JDL262124:JDO262135 ITP262124:ITS262135 IJT262124:IJW262135 HZX262124:IAA262135 HQB262124:HQE262135 HGF262124:HGI262135 GWJ262124:GWM262135 GMN262124:GMQ262135 GCR262124:GCU262135 FSV262124:FSY262135 FIZ262124:FJC262135 EZD262124:EZG262135 EPH262124:EPK262135 EFL262124:EFO262135 DVP262124:DVS262135 DLT262124:DLW262135 DBX262124:DCA262135 CSB262124:CSE262135 CIF262124:CII262135 BYJ262124:BYM262135 BON262124:BOQ262135 BER262124:BEU262135 AUV262124:AUY262135 AKZ262124:ALC262135 ABD262124:ABG262135 RH262124:RK262135 HL262124:HO262135 S262124:V262135 WTX196588:WUA196599 WKB196588:WKE196599 WAF196588:WAI196599 VQJ196588:VQM196599 VGN196588:VGQ196599 UWR196588:UWU196599 UMV196588:UMY196599 UCZ196588:UDC196599 TTD196588:TTG196599 TJH196588:TJK196599 SZL196588:SZO196599 SPP196588:SPS196599 SFT196588:SFW196599 RVX196588:RWA196599 RMB196588:RME196599 RCF196588:RCI196599 QSJ196588:QSM196599 QIN196588:QIQ196599 PYR196588:PYU196599 POV196588:POY196599 PEZ196588:PFC196599 OVD196588:OVG196599 OLH196588:OLK196599 OBL196588:OBO196599 NRP196588:NRS196599 NHT196588:NHW196599 MXX196588:MYA196599 MOB196588:MOE196599 MEF196588:MEI196599 LUJ196588:LUM196599 LKN196588:LKQ196599 LAR196588:LAU196599 KQV196588:KQY196599 KGZ196588:KHC196599 JXD196588:JXG196599 JNH196588:JNK196599 JDL196588:JDO196599 ITP196588:ITS196599 IJT196588:IJW196599 HZX196588:IAA196599 HQB196588:HQE196599 HGF196588:HGI196599 GWJ196588:GWM196599 GMN196588:GMQ196599 GCR196588:GCU196599 FSV196588:FSY196599 FIZ196588:FJC196599 EZD196588:EZG196599 EPH196588:EPK196599 EFL196588:EFO196599 DVP196588:DVS196599 DLT196588:DLW196599 DBX196588:DCA196599 CSB196588:CSE196599 CIF196588:CII196599 BYJ196588:BYM196599 BON196588:BOQ196599 BER196588:BEU196599 AUV196588:AUY196599 AKZ196588:ALC196599 ABD196588:ABG196599 RH196588:RK196599 HL196588:HO196599 S196588:V196599 WTX131052:WUA131063 WKB131052:WKE131063 WAF131052:WAI131063 VQJ131052:VQM131063 VGN131052:VGQ131063 UWR131052:UWU131063 UMV131052:UMY131063 UCZ131052:UDC131063 TTD131052:TTG131063 TJH131052:TJK131063 SZL131052:SZO131063 SPP131052:SPS131063 SFT131052:SFW131063 RVX131052:RWA131063 RMB131052:RME131063 RCF131052:RCI131063 QSJ131052:QSM131063 QIN131052:QIQ131063 PYR131052:PYU131063 POV131052:POY131063 PEZ131052:PFC131063 OVD131052:OVG131063 OLH131052:OLK131063 OBL131052:OBO131063 NRP131052:NRS131063 NHT131052:NHW131063 MXX131052:MYA131063 MOB131052:MOE131063 MEF131052:MEI131063 LUJ131052:LUM131063 LKN131052:LKQ131063 LAR131052:LAU131063 KQV131052:KQY131063 KGZ131052:KHC131063 JXD131052:JXG131063 JNH131052:JNK131063 JDL131052:JDO131063 ITP131052:ITS131063 IJT131052:IJW131063 HZX131052:IAA131063 HQB131052:HQE131063 HGF131052:HGI131063 GWJ131052:GWM131063 GMN131052:GMQ131063 GCR131052:GCU131063 FSV131052:FSY131063 FIZ131052:FJC131063 EZD131052:EZG131063 EPH131052:EPK131063 EFL131052:EFO131063 DVP131052:DVS131063 DLT131052:DLW131063 DBX131052:DCA131063 CSB131052:CSE131063 CIF131052:CII131063 BYJ131052:BYM131063 BON131052:BOQ131063 BER131052:BEU131063 AUV131052:AUY131063 AKZ131052:ALC131063 ABD131052:ABG131063 RH131052:RK131063 HL131052:HO131063 S131052:V131063 WTX65516:WUA65527 WKB65516:WKE65527 WAF65516:WAI65527 VQJ65516:VQM65527 VGN65516:VGQ65527 UWR65516:UWU65527 UMV65516:UMY65527 UCZ65516:UDC65527 TTD65516:TTG65527 TJH65516:TJK65527 SZL65516:SZO65527 SPP65516:SPS65527 SFT65516:SFW65527 RVX65516:RWA65527 RMB65516:RME65527 RCF65516:RCI65527 QSJ65516:QSM65527 QIN65516:QIQ65527 PYR65516:PYU65527 POV65516:POY65527 PEZ65516:PFC65527 OVD65516:OVG65527 OLH65516:OLK65527 OBL65516:OBO65527 NRP65516:NRS65527 NHT65516:NHW65527 MXX65516:MYA65527 MOB65516:MOE65527 MEF65516:MEI65527 LUJ65516:LUM65527 LKN65516:LKQ65527 LAR65516:LAU65527 KQV65516:KQY65527 KGZ65516:KHC65527 JXD65516:JXG65527 JNH65516:JNK65527 JDL65516:JDO65527 ITP65516:ITS65527 IJT65516:IJW65527 HZX65516:IAA65527 HQB65516:HQE65527 HGF65516:HGI65527 GWJ65516:GWM65527 GMN65516:GMQ65527 GCR65516:GCU65527 FSV65516:FSY65527 FIZ65516:FJC65527 EZD65516:EZG65527 EPH65516:EPK65527 EFL65516:EFO65527 DVP65516:DVS65527 DLT65516:DLW65527 DBX65516:DCA65527 CSB65516:CSE65527 CIF65516:CII65527 BYJ65516:BYM65527 BON65516:BOQ65527 BER65516:BEU65527 AUV65516:AUY65527 AKZ65516:ALC65527 ABD65516:ABG65527 RH65516:RK65527 HL65516:HO65527 S65516:V65527 WTX69:WUA80 WKB69:WKE80 WAF69:WAI80 VQJ69:VQM80 VGN69:VGQ80 UWR69:UWU80 UMV69:UMY80 UCZ69:UDC80 TTD69:TTG80 TJH69:TJK80 SZL69:SZO80 SPP69:SPS80 SFT69:SFW80 RVX69:RWA80 RMB69:RME80 RCF69:RCI80 QSJ69:QSM80 QIN69:QIQ80 PYR69:PYU80 POV69:POY80 PEZ69:PFC80 OVD69:OVG80 OLH69:OLK80 OBL69:OBO80 NRP69:NRS80 NHT69:NHW80 MXX69:MYA80 MOB69:MOE80 MEF69:MEI80 LUJ69:LUM80 LKN69:LKQ80 LAR69:LAU80 KQV69:KQY80 KGZ69:KHC80 JXD69:JXG80 JNH69:JNK80 JDL69:JDO80 ITP69:ITS80 IJT69:IJW80 HZX69:IAA80 HQB69:HQE80 HGF69:HGI80 GWJ69:GWM80 GMN69:GMQ80 GCR69:GCU80 FSV69:FSY80 FIZ69:FJC80 EZD69:EZG80 EPH69:EPK80 EFL69:EFO80 DVP69:DVS80 DLT69:DLW80 DBX69:DCA80 CSB69:CSE80 CIF69:CII80 BYJ69:BYM80 BON69:BOQ80 BER69:BEU80 AUV69:AUY80 AKZ69:ALC80 ABD69:ABG80 RH69:RK80 U69:V80 HL87:HO98 WTX87:WUA98 WKB87:WKE98 WAF87:WAI98 VQJ87:VQM98 VGN87:VGQ98 UWR87:UWU98 UMV87:UMY98 UCZ87:UDC98 TTD87:TTG98 TJH87:TJK98 SZL87:SZO98 SPP87:SPS98 SFT87:SFW98 RVX87:RWA98 RMB87:RME98 RCF87:RCI98 QSJ87:QSM98 QIN87:QIQ98 PYR87:PYU98 POV87:POY98 PEZ87:PFC98 OVD87:OVG98 OLH87:OLK98 OBL87:OBO98 NRP87:NRS98 NHT87:NHW98 MXX87:MYA98 MOB87:MOE98 MEF87:MEI98 LUJ87:LUM98 LKN87:LKQ98 LAR87:LAU98 KQV87:KQY98 KGZ87:KHC98 JXD87:JXG98 JNH87:JNK98 JDL87:JDO98 ITP87:ITS98 IJT87:IJW98 HZX87:IAA98 HQB87:HQE98 HGF87:HGI98 GWJ87:GWM98 GMN87:GMQ98 GCR87:GCU98 FSV87:FSY98 FIZ87:FJC98 EZD87:EZG98 EPH87:EPK98 EFL87:EFO98 DVP87:DVS98 DLT87:DLW98 DBX87:DCA98 CSB87:CSE98 CIF87:CII98 BYJ87:BYM98 BON87:BOQ98 BER87:BEU98 AUV87:AUY98 AKZ87:ALC98 ABD87:ABG98 RH87:RK98 U87:V98" xr:uid="{00000000-0002-0000-0000-000005000000}">
      <formula1>$AO$31:$AO$39</formula1>
    </dataValidation>
    <dataValidation type="list" allowBlank="1" showInputMessage="1" showErrorMessage="1" error="Inserte un valor de la lista" sqref="S31:V42 WTX983002:WUA983013 WKB983002:WKE983013 WAF983002:WAI983013 VQJ983002:VQM983013 VGN983002:VGQ983013 UWR983002:UWU983013 UMV983002:UMY983013 UCZ983002:UDC983013 TTD983002:TTG983013 TJH983002:TJK983013 SZL983002:SZO983013 SPP983002:SPS983013 SFT983002:SFW983013 RVX983002:RWA983013 RMB983002:RME983013 RCF983002:RCI983013 QSJ983002:QSM983013 QIN983002:QIQ983013 PYR983002:PYU983013 POV983002:POY983013 PEZ983002:PFC983013 OVD983002:OVG983013 OLH983002:OLK983013 OBL983002:OBO983013 NRP983002:NRS983013 NHT983002:NHW983013 MXX983002:MYA983013 MOB983002:MOE983013 MEF983002:MEI983013 LUJ983002:LUM983013 LKN983002:LKQ983013 LAR983002:LAU983013 KQV983002:KQY983013 KGZ983002:KHC983013 JXD983002:JXG983013 JNH983002:JNK983013 JDL983002:JDO983013 ITP983002:ITS983013 IJT983002:IJW983013 HZX983002:IAA983013 HQB983002:HQE983013 HGF983002:HGI983013 GWJ983002:GWM983013 GMN983002:GMQ983013 GCR983002:GCU983013 FSV983002:FSY983013 FIZ983002:FJC983013 EZD983002:EZG983013 EPH983002:EPK983013 EFL983002:EFO983013 DVP983002:DVS983013 DLT983002:DLW983013 DBX983002:DCA983013 CSB983002:CSE983013 CIF983002:CII983013 BYJ983002:BYM983013 BON983002:BOQ983013 BER983002:BEU983013 AUV983002:AUY983013 AKZ983002:ALC983013 ABD983002:ABG983013 RH983002:RK983013 HL983002:HO983013 S983002:V983013 WTX917466:WUA917477 WKB917466:WKE917477 WAF917466:WAI917477 VQJ917466:VQM917477 VGN917466:VGQ917477 UWR917466:UWU917477 UMV917466:UMY917477 UCZ917466:UDC917477 TTD917466:TTG917477 TJH917466:TJK917477 SZL917466:SZO917477 SPP917466:SPS917477 SFT917466:SFW917477 RVX917466:RWA917477 RMB917466:RME917477 RCF917466:RCI917477 QSJ917466:QSM917477 QIN917466:QIQ917477 PYR917466:PYU917477 POV917466:POY917477 PEZ917466:PFC917477 OVD917466:OVG917477 OLH917466:OLK917477 OBL917466:OBO917477 NRP917466:NRS917477 NHT917466:NHW917477 MXX917466:MYA917477 MOB917466:MOE917477 MEF917466:MEI917477 LUJ917466:LUM917477 LKN917466:LKQ917477 LAR917466:LAU917477 KQV917466:KQY917477 KGZ917466:KHC917477 JXD917466:JXG917477 JNH917466:JNK917477 JDL917466:JDO917477 ITP917466:ITS917477 IJT917466:IJW917477 HZX917466:IAA917477 HQB917466:HQE917477 HGF917466:HGI917477 GWJ917466:GWM917477 GMN917466:GMQ917477 GCR917466:GCU917477 FSV917466:FSY917477 FIZ917466:FJC917477 EZD917466:EZG917477 EPH917466:EPK917477 EFL917466:EFO917477 DVP917466:DVS917477 DLT917466:DLW917477 DBX917466:DCA917477 CSB917466:CSE917477 CIF917466:CII917477 BYJ917466:BYM917477 BON917466:BOQ917477 BER917466:BEU917477 AUV917466:AUY917477 AKZ917466:ALC917477 ABD917466:ABG917477 RH917466:RK917477 HL917466:HO917477 S917466:V917477 WTX851930:WUA851941 WKB851930:WKE851941 WAF851930:WAI851941 VQJ851930:VQM851941 VGN851930:VGQ851941 UWR851930:UWU851941 UMV851930:UMY851941 UCZ851930:UDC851941 TTD851930:TTG851941 TJH851930:TJK851941 SZL851930:SZO851941 SPP851930:SPS851941 SFT851930:SFW851941 RVX851930:RWA851941 RMB851930:RME851941 RCF851930:RCI851941 QSJ851930:QSM851941 QIN851930:QIQ851941 PYR851930:PYU851941 POV851930:POY851941 PEZ851930:PFC851941 OVD851930:OVG851941 OLH851930:OLK851941 OBL851930:OBO851941 NRP851930:NRS851941 NHT851930:NHW851941 MXX851930:MYA851941 MOB851930:MOE851941 MEF851930:MEI851941 LUJ851930:LUM851941 LKN851930:LKQ851941 LAR851930:LAU851941 KQV851930:KQY851941 KGZ851930:KHC851941 JXD851930:JXG851941 JNH851930:JNK851941 JDL851930:JDO851941 ITP851930:ITS851941 IJT851930:IJW851941 HZX851930:IAA851941 HQB851930:HQE851941 HGF851930:HGI851941 GWJ851930:GWM851941 GMN851930:GMQ851941 GCR851930:GCU851941 FSV851930:FSY851941 FIZ851930:FJC851941 EZD851930:EZG851941 EPH851930:EPK851941 EFL851930:EFO851941 DVP851930:DVS851941 DLT851930:DLW851941 DBX851930:DCA851941 CSB851930:CSE851941 CIF851930:CII851941 BYJ851930:BYM851941 BON851930:BOQ851941 BER851930:BEU851941 AUV851930:AUY851941 AKZ851930:ALC851941 ABD851930:ABG851941 RH851930:RK851941 HL851930:HO851941 S851930:V851941 WTX786394:WUA786405 WKB786394:WKE786405 WAF786394:WAI786405 VQJ786394:VQM786405 VGN786394:VGQ786405 UWR786394:UWU786405 UMV786394:UMY786405 UCZ786394:UDC786405 TTD786394:TTG786405 TJH786394:TJK786405 SZL786394:SZO786405 SPP786394:SPS786405 SFT786394:SFW786405 RVX786394:RWA786405 RMB786394:RME786405 RCF786394:RCI786405 QSJ786394:QSM786405 QIN786394:QIQ786405 PYR786394:PYU786405 POV786394:POY786405 PEZ786394:PFC786405 OVD786394:OVG786405 OLH786394:OLK786405 OBL786394:OBO786405 NRP786394:NRS786405 NHT786394:NHW786405 MXX786394:MYA786405 MOB786394:MOE786405 MEF786394:MEI786405 LUJ786394:LUM786405 LKN786394:LKQ786405 LAR786394:LAU786405 KQV786394:KQY786405 KGZ786394:KHC786405 JXD786394:JXG786405 JNH786394:JNK786405 JDL786394:JDO786405 ITP786394:ITS786405 IJT786394:IJW786405 HZX786394:IAA786405 HQB786394:HQE786405 HGF786394:HGI786405 GWJ786394:GWM786405 GMN786394:GMQ786405 GCR786394:GCU786405 FSV786394:FSY786405 FIZ786394:FJC786405 EZD786394:EZG786405 EPH786394:EPK786405 EFL786394:EFO786405 DVP786394:DVS786405 DLT786394:DLW786405 DBX786394:DCA786405 CSB786394:CSE786405 CIF786394:CII786405 BYJ786394:BYM786405 BON786394:BOQ786405 BER786394:BEU786405 AUV786394:AUY786405 AKZ786394:ALC786405 ABD786394:ABG786405 RH786394:RK786405 HL786394:HO786405 S786394:V786405 WTX720858:WUA720869 WKB720858:WKE720869 WAF720858:WAI720869 VQJ720858:VQM720869 VGN720858:VGQ720869 UWR720858:UWU720869 UMV720858:UMY720869 UCZ720858:UDC720869 TTD720858:TTG720869 TJH720858:TJK720869 SZL720858:SZO720869 SPP720858:SPS720869 SFT720858:SFW720869 RVX720858:RWA720869 RMB720858:RME720869 RCF720858:RCI720869 QSJ720858:QSM720869 QIN720858:QIQ720869 PYR720858:PYU720869 POV720858:POY720869 PEZ720858:PFC720869 OVD720858:OVG720869 OLH720858:OLK720869 OBL720858:OBO720869 NRP720858:NRS720869 NHT720858:NHW720869 MXX720858:MYA720869 MOB720858:MOE720869 MEF720858:MEI720869 LUJ720858:LUM720869 LKN720858:LKQ720869 LAR720858:LAU720869 KQV720858:KQY720869 KGZ720858:KHC720869 JXD720858:JXG720869 JNH720858:JNK720869 JDL720858:JDO720869 ITP720858:ITS720869 IJT720858:IJW720869 HZX720858:IAA720869 HQB720858:HQE720869 HGF720858:HGI720869 GWJ720858:GWM720869 GMN720858:GMQ720869 GCR720858:GCU720869 FSV720858:FSY720869 FIZ720858:FJC720869 EZD720858:EZG720869 EPH720858:EPK720869 EFL720858:EFO720869 DVP720858:DVS720869 DLT720858:DLW720869 DBX720858:DCA720869 CSB720858:CSE720869 CIF720858:CII720869 BYJ720858:BYM720869 BON720858:BOQ720869 BER720858:BEU720869 AUV720858:AUY720869 AKZ720858:ALC720869 ABD720858:ABG720869 RH720858:RK720869 HL720858:HO720869 S720858:V720869 WTX655322:WUA655333 WKB655322:WKE655333 WAF655322:WAI655333 VQJ655322:VQM655333 VGN655322:VGQ655333 UWR655322:UWU655333 UMV655322:UMY655333 UCZ655322:UDC655333 TTD655322:TTG655333 TJH655322:TJK655333 SZL655322:SZO655333 SPP655322:SPS655333 SFT655322:SFW655333 RVX655322:RWA655333 RMB655322:RME655333 RCF655322:RCI655333 QSJ655322:QSM655333 QIN655322:QIQ655333 PYR655322:PYU655333 POV655322:POY655333 PEZ655322:PFC655333 OVD655322:OVG655333 OLH655322:OLK655333 OBL655322:OBO655333 NRP655322:NRS655333 NHT655322:NHW655333 MXX655322:MYA655333 MOB655322:MOE655333 MEF655322:MEI655333 LUJ655322:LUM655333 LKN655322:LKQ655333 LAR655322:LAU655333 KQV655322:KQY655333 KGZ655322:KHC655333 JXD655322:JXG655333 JNH655322:JNK655333 JDL655322:JDO655333 ITP655322:ITS655333 IJT655322:IJW655333 HZX655322:IAA655333 HQB655322:HQE655333 HGF655322:HGI655333 GWJ655322:GWM655333 GMN655322:GMQ655333 GCR655322:GCU655333 FSV655322:FSY655333 FIZ655322:FJC655333 EZD655322:EZG655333 EPH655322:EPK655333 EFL655322:EFO655333 DVP655322:DVS655333 DLT655322:DLW655333 DBX655322:DCA655333 CSB655322:CSE655333 CIF655322:CII655333 BYJ655322:BYM655333 BON655322:BOQ655333 BER655322:BEU655333 AUV655322:AUY655333 AKZ655322:ALC655333 ABD655322:ABG655333 RH655322:RK655333 HL655322:HO655333 S655322:V655333 WTX589786:WUA589797 WKB589786:WKE589797 WAF589786:WAI589797 VQJ589786:VQM589797 VGN589786:VGQ589797 UWR589786:UWU589797 UMV589786:UMY589797 UCZ589786:UDC589797 TTD589786:TTG589797 TJH589786:TJK589797 SZL589786:SZO589797 SPP589786:SPS589797 SFT589786:SFW589797 RVX589786:RWA589797 RMB589786:RME589797 RCF589786:RCI589797 QSJ589786:QSM589797 QIN589786:QIQ589797 PYR589786:PYU589797 POV589786:POY589797 PEZ589786:PFC589797 OVD589786:OVG589797 OLH589786:OLK589797 OBL589786:OBO589797 NRP589786:NRS589797 NHT589786:NHW589797 MXX589786:MYA589797 MOB589786:MOE589797 MEF589786:MEI589797 LUJ589786:LUM589797 LKN589786:LKQ589797 LAR589786:LAU589797 KQV589786:KQY589797 KGZ589786:KHC589797 JXD589786:JXG589797 JNH589786:JNK589797 JDL589786:JDO589797 ITP589786:ITS589797 IJT589786:IJW589797 HZX589786:IAA589797 HQB589786:HQE589797 HGF589786:HGI589797 GWJ589786:GWM589797 GMN589786:GMQ589797 GCR589786:GCU589797 FSV589786:FSY589797 FIZ589786:FJC589797 EZD589786:EZG589797 EPH589786:EPK589797 EFL589786:EFO589797 DVP589786:DVS589797 DLT589786:DLW589797 DBX589786:DCA589797 CSB589786:CSE589797 CIF589786:CII589797 BYJ589786:BYM589797 BON589786:BOQ589797 BER589786:BEU589797 AUV589786:AUY589797 AKZ589786:ALC589797 ABD589786:ABG589797 RH589786:RK589797 HL589786:HO589797 S589786:V589797 WTX524250:WUA524261 WKB524250:WKE524261 WAF524250:WAI524261 VQJ524250:VQM524261 VGN524250:VGQ524261 UWR524250:UWU524261 UMV524250:UMY524261 UCZ524250:UDC524261 TTD524250:TTG524261 TJH524250:TJK524261 SZL524250:SZO524261 SPP524250:SPS524261 SFT524250:SFW524261 RVX524250:RWA524261 RMB524250:RME524261 RCF524250:RCI524261 QSJ524250:QSM524261 QIN524250:QIQ524261 PYR524250:PYU524261 POV524250:POY524261 PEZ524250:PFC524261 OVD524250:OVG524261 OLH524250:OLK524261 OBL524250:OBO524261 NRP524250:NRS524261 NHT524250:NHW524261 MXX524250:MYA524261 MOB524250:MOE524261 MEF524250:MEI524261 LUJ524250:LUM524261 LKN524250:LKQ524261 LAR524250:LAU524261 KQV524250:KQY524261 KGZ524250:KHC524261 JXD524250:JXG524261 JNH524250:JNK524261 JDL524250:JDO524261 ITP524250:ITS524261 IJT524250:IJW524261 HZX524250:IAA524261 HQB524250:HQE524261 HGF524250:HGI524261 GWJ524250:GWM524261 GMN524250:GMQ524261 GCR524250:GCU524261 FSV524250:FSY524261 FIZ524250:FJC524261 EZD524250:EZG524261 EPH524250:EPK524261 EFL524250:EFO524261 DVP524250:DVS524261 DLT524250:DLW524261 DBX524250:DCA524261 CSB524250:CSE524261 CIF524250:CII524261 BYJ524250:BYM524261 BON524250:BOQ524261 BER524250:BEU524261 AUV524250:AUY524261 AKZ524250:ALC524261 ABD524250:ABG524261 RH524250:RK524261 HL524250:HO524261 S524250:V524261 WTX458714:WUA458725 WKB458714:WKE458725 WAF458714:WAI458725 VQJ458714:VQM458725 VGN458714:VGQ458725 UWR458714:UWU458725 UMV458714:UMY458725 UCZ458714:UDC458725 TTD458714:TTG458725 TJH458714:TJK458725 SZL458714:SZO458725 SPP458714:SPS458725 SFT458714:SFW458725 RVX458714:RWA458725 RMB458714:RME458725 RCF458714:RCI458725 QSJ458714:QSM458725 QIN458714:QIQ458725 PYR458714:PYU458725 POV458714:POY458725 PEZ458714:PFC458725 OVD458714:OVG458725 OLH458714:OLK458725 OBL458714:OBO458725 NRP458714:NRS458725 NHT458714:NHW458725 MXX458714:MYA458725 MOB458714:MOE458725 MEF458714:MEI458725 LUJ458714:LUM458725 LKN458714:LKQ458725 LAR458714:LAU458725 KQV458714:KQY458725 KGZ458714:KHC458725 JXD458714:JXG458725 JNH458714:JNK458725 JDL458714:JDO458725 ITP458714:ITS458725 IJT458714:IJW458725 HZX458714:IAA458725 HQB458714:HQE458725 HGF458714:HGI458725 GWJ458714:GWM458725 GMN458714:GMQ458725 GCR458714:GCU458725 FSV458714:FSY458725 FIZ458714:FJC458725 EZD458714:EZG458725 EPH458714:EPK458725 EFL458714:EFO458725 DVP458714:DVS458725 DLT458714:DLW458725 DBX458714:DCA458725 CSB458714:CSE458725 CIF458714:CII458725 BYJ458714:BYM458725 BON458714:BOQ458725 BER458714:BEU458725 AUV458714:AUY458725 AKZ458714:ALC458725 ABD458714:ABG458725 RH458714:RK458725 HL458714:HO458725 S458714:V458725 WTX393178:WUA393189 WKB393178:WKE393189 WAF393178:WAI393189 VQJ393178:VQM393189 VGN393178:VGQ393189 UWR393178:UWU393189 UMV393178:UMY393189 UCZ393178:UDC393189 TTD393178:TTG393189 TJH393178:TJK393189 SZL393178:SZO393189 SPP393178:SPS393189 SFT393178:SFW393189 RVX393178:RWA393189 RMB393178:RME393189 RCF393178:RCI393189 QSJ393178:QSM393189 QIN393178:QIQ393189 PYR393178:PYU393189 POV393178:POY393189 PEZ393178:PFC393189 OVD393178:OVG393189 OLH393178:OLK393189 OBL393178:OBO393189 NRP393178:NRS393189 NHT393178:NHW393189 MXX393178:MYA393189 MOB393178:MOE393189 MEF393178:MEI393189 LUJ393178:LUM393189 LKN393178:LKQ393189 LAR393178:LAU393189 KQV393178:KQY393189 KGZ393178:KHC393189 JXD393178:JXG393189 JNH393178:JNK393189 JDL393178:JDO393189 ITP393178:ITS393189 IJT393178:IJW393189 HZX393178:IAA393189 HQB393178:HQE393189 HGF393178:HGI393189 GWJ393178:GWM393189 GMN393178:GMQ393189 GCR393178:GCU393189 FSV393178:FSY393189 FIZ393178:FJC393189 EZD393178:EZG393189 EPH393178:EPK393189 EFL393178:EFO393189 DVP393178:DVS393189 DLT393178:DLW393189 DBX393178:DCA393189 CSB393178:CSE393189 CIF393178:CII393189 BYJ393178:BYM393189 BON393178:BOQ393189 BER393178:BEU393189 AUV393178:AUY393189 AKZ393178:ALC393189 ABD393178:ABG393189 RH393178:RK393189 HL393178:HO393189 S393178:V393189 WTX327642:WUA327653 WKB327642:WKE327653 WAF327642:WAI327653 VQJ327642:VQM327653 VGN327642:VGQ327653 UWR327642:UWU327653 UMV327642:UMY327653 UCZ327642:UDC327653 TTD327642:TTG327653 TJH327642:TJK327653 SZL327642:SZO327653 SPP327642:SPS327653 SFT327642:SFW327653 RVX327642:RWA327653 RMB327642:RME327653 RCF327642:RCI327653 QSJ327642:QSM327653 QIN327642:QIQ327653 PYR327642:PYU327653 POV327642:POY327653 PEZ327642:PFC327653 OVD327642:OVG327653 OLH327642:OLK327653 OBL327642:OBO327653 NRP327642:NRS327653 NHT327642:NHW327653 MXX327642:MYA327653 MOB327642:MOE327653 MEF327642:MEI327653 LUJ327642:LUM327653 LKN327642:LKQ327653 LAR327642:LAU327653 KQV327642:KQY327653 KGZ327642:KHC327653 JXD327642:JXG327653 JNH327642:JNK327653 JDL327642:JDO327653 ITP327642:ITS327653 IJT327642:IJW327653 HZX327642:IAA327653 HQB327642:HQE327653 HGF327642:HGI327653 GWJ327642:GWM327653 GMN327642:GMQ327653 GCR327642:GCU327653 FSV327642:FSY327653 FIZ327642:FJC327653 EZD327642:EZG327653 EPH327642:EPK327653 EFL327642:EFO327653 DVP327642:DVS327653 DLT327642:DLW327653 DBX327642:DCA327653 CSB327642:CSE327653 CIF327642:CII327653 BYJ327642:BYM327653 BON327642:BOQ327653 BER327642:BEU327653 AUV327642:AUY327653 AKZ327642:ALC327653 ABD327642:ABG327653 RH327642:RK327653 HL327642:HO327653 S327642:V327653 WTX262106:WUA262117 WKB262106:WKE262117 WAF262106:WAI262117 VQJ262106:VQM262117 VGN262106:VGQ262117 UWR262106:UWU262117 UMV262106:UMY262117 UCZ262106:UDC262117 TTD262106:TTG262117 TJH262106:TJK262117 SZL262106:SZO262117 SPP262106:SPS262117 SFT262106:SFW262117 RVX262106:RWA262117 RMB262106:RME262117 RCF262106:RCI262117 QSJ262106:QSM262117 QIN262106:QIQ262117 PYR262106:PYU262117 POV262106:POY262117 PEZ262106:PFC262117 OVD262106:OVG262117 OLH262106:OLK262117 OBL262106:OBO262117 NRP262106:NRS262117 NHT262106:NHW262117 MXX262106:MYA262117 MOB262106:MOE262117 MEF262106:MEI262117 LUJ262106:LUM262117 LKN262106:LKQ262117 LAR262106:LAU262117 KQV262106:KQY262117 KGZ262106:KHC262117 JXD262106:JXG262117 JNH262106:JNK262117 JDL262106:JDO262117 ITP262106:ITS262117 IJT262106:IJW262117 HZX262106:IAA262117 HQB262106:HQE262117 HGF262106:HGI262117 GWJ262106:GWM262117 GMN262106:GMQ262117 GCR262106:GCU262117 FSV262106:FSY262117 FIZ262106:FJC262117 EZD262106:EZG262117 EPH262106:EPK262117 EFL262106:EFO262117 DVP262106:DVS262117 DLT262106:DLW262117 DBX262106:DCA262117 CSB262106:CSE262117 CIF262106:CII262117 BYJ262106:BYM262117 BON262106:BOQ262117 BER262106:BEU262117 AUV262106:AUY262117 AKZ262106:ALC262117 ABD262106:ABG262117 RH262106:RK262117 HL262106:HO262117 S262106:V262117 WTX196570:WUA196581 WKB196570:WKE196581 WAF196570:WAI196581 VQJ196570:VQM196581 VGN196570:VGQ196581 UWR196570:UWU196581 UMV196570:UMY196581 UCZ196570:UDC196581 TTD196570:TTG196581 TJH196570:TJK196581 SZL196570:SZO196581 SPP196570:SPS196581 SFT196570:SFW196581 RVX196570:RWA196581 RMB196570:RME196581 RCF196570:RCI196581 QSJ196570:QSM196581 QIN196570:QIQ196581 PYR196570:PYU196581 POV196570:POY196581 PEZ196570:PFC196581 OVD196570:OVG196581 OLH196570:OLK196581 OBL196570:OBO196581 NRP196570:NRS196581 NHT196570:NHW196581 MXX196570:MYA196581 MOB196570:MOE196581 MEF196570:MEI196581 LUJ196570:LUM196581 LKN196570:LKQ196581 LAR196570:LAU196581 KQV196570:KQY196581 KGZ196570:KHC196581 JXD196570:JXG196581 JNH196570:JNK196581 JDL196570:JDO196581 ITP196570:ITS196581 IJT196570:IJW196581 HZX196570:IAA196581 HQB196570:HQE196581 HGF196570:HGI196581 GWJ196570:GWM196581 GMN196570:GMQ196581 GCR196570:GCU196581 FSV196570:FSY196581 FIZ196570:FJC196581 EZD196570:EZG196581 EPH196570:EPK196581 EFL196570:EFO196581 DVP196570:DVS196581 DLT196570:DLW196581 DBX196570:DCA196581 CSB196570:CSE196581 CIF196570:CII196581 BYJ196570:BYM196581 BON196570:BOQ196581 BER196570:BEU196581 AUV196570:AUY196581 AKZ196570:ALC196581 ABD196570:ABG196581 RH196570:RK196581 HL196570:HO196581 S196570:V196581 WTX131034:WUA131045 WKB131034:WKE131045 WAF131034:WAI131045 VQJ131034:VQM131045 VGN131034:VGQ131045 UWR131034:UWU131045 UMV131034:UMY131045 UCZ131034:UDC131045 TTD131034:TTG131045 TJH131034:TJK131045 SZL131034:SZO131045 SPP131034:SPS131045 SFT131034:SFW131045 RVX131034:RWA131045 RMB131034:RME131045 RCF131034:RCI131045 QSJ131034:QSM131045 QIN131034:QIQ131045 PYR131034:PYU131045 POV131034:POY131045 PEZ131034:PFC131045 OVD131034:OVG131045 OLH131034:OLK131045 OBL131034:OBO131045 NRP131034:NRS131045 NHT131034:NHW131045 MXX131034:MYA131045 MOB131034:MOE131045 MEF131034:MEI131045 LUJ131034:LUM131045 LKN131034:LKQ131045 LAR131034:LAU131045 KQV131034:KQY131045 KGZ131034:KHC131045 JXD131034:JXG131045 JNH131034:JNK131045 JDL131034:JDO131045 ITP131034:ITS131045 IJT131034:IJW131045 HZX131034:IAA131045 HQB131034:HQE131045 HGF131034:HGI131045 GWJ131034:GWM131045 GMN131034:GMQ131045 GCR131034:GCU131045 FSV131034:FSY131045 FIZ131034:FJC131045 EZD131034:EZG131045 EPH131034:EPK131045 EFL131034:EFO131045 DVP131034:DVS131045 DLT131034:DLW131045 DBX131034:DCA131045 CSB131034:CSE131045 CIF131034:CII131045 BYJ131034:BYM131045 BON131034:BOQ131045 BER131034:BEU131045 AUV131034:AUY131045 AKZ131034:ALC131045 ABD131034:ABG131045 RH131034:RK131045 HL131034:HO131045 S131034:V131045 WTX65498:WUA65509 WKB65498:WKE65509 WAF65498:WAI65509 VQJ65498:VQM65509 VGN65498:VGQ65509 UWR65498:UWU65509 UMV65498:UMY65509 UCZ65498:UDC65509 TTD65498:TTG65509 TJH65498:TJK65509 SZL65498:SZO65509 SPP65498:SPS65509 SFT65498:SFW65509 RVX65498:RWA65509 RMB65498:RME65509 RCF65498:RCI65509 QSJ65498:QSM65509 QIN65498:QIQ65509 PYR65498:PYU65509 POV65498:POY65509 PEZ65498:PFC65509 OVD65498:OVG65509 OLH65498:OLK65509 OBL65498:OBO65509 NRP65498:NRS65509 NHT65498:NHW65509 MXX65498:MYA65509 MOB65498:MOE65509 MEF65498:MEI65509 LUJ65498:LUM65509 LKN65498:LKQ65509 LAR65498:LAU65509 KQV65498:KQY65509 KGZ65498:KHC65509 JXD65498:JXG65509 JNH65498:JNK65509 JDL65498:JDO65509 ITP65498:ITS65509 IJT65498:IJW65509 HZX65498:IAA65509 HQB65498:HQE65509 HGF65498:HGI65509 GWJ65498:GWM65509 GMN65498:GMQ65509 GCR65498:GCU65509 FSV65498:FSY65509 FIZ65498:FJC65509 EZD65498:EZG65509 EPH65498:EPK65509 EFL65498:EFO65509 DVP65498:DVS65509 DLT65498:DLW65509 DBX65498:DCA65509 CSB65498:CSE65509 CIF65498:CII65509 BYJ65498:BYM65509 BON65498:BOQ65509 BER65498:BEU65509 AUV65498:AUY65509 AKZ65498:ALC65509 ABD65498:ABG65509 RH65498:RK65509 HL65498:HO65509 S65498:V65509 WTX31:WUA42 WKB31:WKE42 WAF31:WAI42 VQJ31:VQM42 VGN31:VGQ42 UWR31:UWU42 UMV31:UMY42 UCZ31:UDC42 TTD31:TTG42 TJH31:TJK42 SZL31:SZO42 SPP31:SPS42 SFT31:SFW42 RVX31:RWA42 RMB31:RME42 RCF31:RCI42 QSJ31:QSM42 QIN31:QIQ42 PYR31:PYU42 POV31:POY42 PEZ31:PFC42 OVD31:OVG42 OLH31:OLK42 OBL31:OBO42 NRP31:NRS42 NHT31:NHW42 MXX31:MYA42 MOB31:MOE42 MEF31:MEI42 LUJ31:LUM42 LKN31:LKQ42 LAR31:LAU42 KQV31:KQY42 KGZ31:KHC42 JXD31:JXG42 JNH31:JNK42 JDL31:JDO42 ITP31:ITS42 IJT31:IJW42 HZX31:IAA42 HQB31:HQE42 HGF31:HGI42 GWJ31:GWM42 GMN31:GMQ42 GCR31:GCU42 FSV31:FSY42 FIZ31:FJC42 EZD31:EZG42 EPH31:EPK42 EFL31:EFO42 DVP31:DVS42 DLT31:DLW42 DBX31:DCA42 CSB31:CSE42 CIF31:CII42 BYJ31:BYM42 BON31:BOQ42 BER31:BEU42 AUV31:AUY42 AKZ31:ALC42 ABD31:ABG42 RH31:RK42 HL31:HO42 S49:V60 WTX49:WUA60 WKB49:WKE60 WAF49:WAI60 VQJ49:VQM60 VGN49:VGQ60 UWR49:UWU60 UMV49:UMY60 UCZ49:UDC60 TTD49:TTG60 TJH49:TJK60 SZL49:SZO60 SPP49:SPS60 SFT49:SFW60 RVX49:RWA60 RMB49:RME60 RCF49:RCI60 QSJ49:QSM60 QIN49:QIQ60 PYR49:PYU60 POV49:POY60 PEZ49:PFC60 OVD49:OVG60 OLH49:OLK60 OBL49:OBO60 NRP49:NRS60 NHT49:NHW60 MXX49:MYA60 MOB49:MOE60 MEF49:MEI60 LUJ49:LUM60 LKN49:LKQ60 LAR49:LAU60 KQV49:KQY60 KGZ49:KHC60 JXD49:JXG60 JNH49:JNK60 JDL49:JDO60 ITP49:ITS60 IJT49:IJW60 HZX49:IAA60 HQB49:HQE60 HGF49:HGI60 GWJ49:GWM60 GMN49:GMQ60 GCR49:GCU60 FSV49:FSY60 FIZ49:FJC60 EZD49:EZG60 EPH49:EPK60 EFL49:EFO60 DVP49:DVS60 DLT49:DLW60 DBX49:DCA60 CSB49:CSE60 CIF49:CII60 BYJ49:BYM60 BON49:BOQ60 BER49:BEU60 AUV49:AUY60 AKZ49:ALC60 ABD49:ABG60 RH49:RK60 HL49:HO60" xr:uid="{00000000-0002-0000-0000-000006000000}">
      <formula1>$AQ$32</formula1>
    </dataValidation>
    <dataValidation type="whole" allowBlank="1" showInputMessage="1" showErrorMessage="1" error="Introduzca un valor entre 0 y 999999" sqref="Q117:Y118 HJ117:HR118 RF117:RN118 ABB117:ABJ118 AKX117:ALF118 AUT117:AVB118 BEP117:BEX118 BOL117:BOT118 BYH117:BYP118 CID117:CIL118 CRZ117:CSH118 DBV117:DCD118 DLR117:DLZ118 DVN117:DVV118 EFJ117:EFR118 EPF117:EPN118 EZB117:EZJ118 FIX117:FJF118 FST117:FTB118 GCP117:GCX118 GML117:GMT118 GWH117:GWP118 HGD117:HGL118 HPZ117:HQH118 HZV117:IAD118 IJR117:IJZ118 ITN117:ITV118 JDJ117:JDR118 JNF117:JNN118 JXB117:JXJ118 KGX117:KHF118 KQT117:KRB118 LAP117:LAX118 LKL117:LKT118 LUH117:LUP118 MED117:MEL118 MNZ117:MOH118 MXV117:MYD118 NHR117:NHZ118 NRN117:NRV118 OBJ117:OBR118 OLF117:OLN118 OVB117:OVJ118 PEX117:PFF118 POT117:PPB118 PYP117:PYX118 QIL117:QIT118 QSH117:QSP118 RCD117:RCL118 RLZ117:RMH118 RVV117:RWD118 SFR117:SFZ118 SPN117:SPV118 SZJ117:SZR118 TJF117:TJN118 TTB117:TTJ118 UCX117:UDF118 UMT117:UNB118 UWP117:UWX118 VGL117:VGT118 VQH117:VQP118 WAD117:WAL118 WJZ117:WKH118 WTV117:WUD118 R65545:Z65546 HK65545:HS65546 RG65545:RO65546 ABC65545:ABK65546 AKY65545:ALG65546 AUU65545:AVC65546 BEQ65545:BEY65546 BOM65545:BOU65546 BYI65545:BYQ65546 CIE65545:CIM65546 CSA65545:CSI65546 DBW65545:DCE65546 DLS65545:DMA65546 DVO65545:DVW65546 EFK65545:EFS65546 EPG65545:EPO65546 EZC65545:EZK65546 FIY65545:FJG65546 FSU65545:FTC65546 GCQ65545:GCY65546 GMM65545:GMU65546 GWI65545:GWQ65546 HGE65545:HGM65546 HQA65545:HQI65546 HZW65545:IAE65546 IJS65545:IKA65546 ITO65545:ITW65546 JDK65545:JDS65546 JNG65545:JNO65546 JXC65545:JXK65546 KGY65545:KHG65546 KQU65545:KRC65546 LAQ65545:LAY65546 LKM65545:LKU65546 LUI65545:LUQ65546 MEE65545:MEM65546 MOA65545:MOI65546 MXW65545:MYE65546 NHS65545:NIA65546 NRO65545:NRW65546 OBK65545:OBS65546 OLG65545:OLO65546 OVC65545:OVK65546 PEY65545:PFG65546 POU65545:PPC65546 PYQ65545:PYY65546 QIM65545:QIU65546 QSI65545:QSQ65546 RCE65545:RCM65546 RMA65545:RMI65546 RVW65545:RWE65546 SFS65545:SGA65546 SPO65545:SPW65546 SZK65545:SZS65546 TJG65545:TJO65546 TTC65545:TTK65546 UCY65545:UDG65546 UMU65545:UNC65546 UWQ65545:UWY65546 VGM65545:VGU65546 VQI65545:VQQ65546 WAE65545:WAM65546 WKA65545:WKI65546 WTW65545:WUE65546 R131081:Z131082 HK131081:HS131082 RG131081:RO131082 ABC131081:ABK131082 AKY131081:ALG131082 AUU131081:AVC131082 BEQ131081:BEY131082 BOM131081:BOU131082 BYI131081:BYQ131082 CIE131081:CIM131082 CSA131081:CSI131082 DBW131081:DCE131082 DLS131081:DMA131082 DVO131081:DVW131082 EFK131081:EFS131082 EPG131081:EPO131082 EZC131081:EZK131082 FIY131081:FJG131082 FSU131081:FTC131082 GCQ131081:GCY131082 GMM131081:GMU131082 GWI131081:GWQ131082 HGE131081:HGM131082 HQA131081:HQI131082 HZW131081:IAE131082 IJS131081:IKA131082 ITO131081:ITW131082 JDK131081:JDS131082 JNG131081:JNO131082 JXC131081:JXK131082 KGY131081:KHG131082 KQU131081:KRC131082 LAQ131081:LAY131082 LKM131081:LKU131082 LUI131081:LUQ131082 MEE131081:MEM131082 MOA131081:MOI131082 MXW131081:MYE131082 NHS131081:NIA131082 NRO131081:NRW131082 OBK131081:OBS131082 OLG131081:OLO131082 OVC131081:OVK131082 PEY131081:PFG131082 POU131081:PPC131082 PYQ131081:PYY131082 QIM131081:QIU131082 QSI131081:QSQ131082 RCE131081:RCM131082 RMA131081:RMI131082 RVW131081:RWE131082 SFS131081:SGA131082 SPO131081:SPW131082 SZK131081:SZS131082 TJG131081:TJO131082 TTC131081:TTK131082 UCY131081:UDG131082 UMU131081:UNC131082 UWQ131081:UWY131082 VGM131081:VGU131082 VQI131081:VQQ131082 WAE131081:WAM131082 WKA131081:WKI131082 WTW131081:WUE131082 R196617:Z196618 HK196617:HS196618 RG196617:RO196618 ABC196617:ABK196618 AKY196617:ALG196618 AUU196617:AVC196618 BEQ196617:BEY196618 BOM196617:BOU196618 BYI196617:BYQ196618 CIE196617:CIM196618 CSA196617:CSI196618 DBW196617:DCE196618 DLS196617:DMA196618 DVO196617:DVW196618 EFK196617:EFS196618 EPG196617:EPO196618 EZC196617:EZK196618 FIY196617:FJG196618 FSU196617:FTC196618 GCQ196617:GCY196618 GMM196617:GMU196618 GWI196617:GWQ196618 HGE196617:HGM196618 HQA196617:HQI196618 HZW196617:IAE196618 IJS196617:IKA196618 ITO196617:ITW196618 JDK196617:JDS196618 JNG196617:JNO196618 JXC196617:JXK196618 KGY196617:KHG196618 KQU196617:KRC196618 LAQ196617:LAY196618 LKM196617:LKU196618 LUI196617:LUQ196618 MEE196617:MEM196618 MOA196617:MOI196618 MXW196617:MYE196618 NHS196617:NIA196618 NRO196617:NRW196618 OBK196617:OBS196618 OLG196617:OLO196618 OVC196617:OVK196618 PEY196617:PFG196618 POU196617:PPC196618 PYQ196617:PYY196618 QIM196617:QIU196618 QSI196617:QSQ196618 RCE196617:RCM196618 RMA196617:RMI196618 RVW196617:RWE196618 SFS196617:SGA196618 SPO196617:SPW196618 SZK196617:SZS196618 TJG196617:TJO196618 TTC196617:TTK196618 UCY196617:UDG196618 UMU196617:UNC196618 UWQ196617:UWY196618 VGM196617:VGU196618 VQI196617:VQQ196618 WAE196617:WAM196618 WKA196617:WKI196618 WTW196617:WUE196618 R262153:Z262154 HK262153:HS262154 RG262153:RO262154 ABC262153:ABK262154 AKY262153:ALG262154 AUU262153:AVC262154 BEQ262153:BEY262154 BOM262153:BOU262154 BYI262153:BYQ262154 CIE262153:CIM262154 CSA262153:CSI262154 DBW262153:DCE262154 DLS262153:DMA262154 DVO262153:DVW262154 EFK262153:EFS262154 EPG262153:EPO262154 EZC262153:EZK262154 FIY262153:FJG262154 FSU262153:FTC262154 GCQ262153:GCY262154 GMM262153:GMU262154 GWI262153:GWQ262154 HGE262153:HGM262154 HQA262153:HQI262154 HZW262153:IAE262154 IJS262153:IKA262154 ITO262153:ITW262154 JDK262153:JDS262154 JNG262153:JNO262154 JXC262153:JXK262154 KGY262153:KHG262154 KQU262153:KRC262154 LAQ262153:LAY262154 LKM262153:LKU262154 LUI262153:LUQ262154 MEE262153:MEM262154 MOA262153:MOI262154 MXW262153:MYE262154 NHS262153:NIA262154 NRO262153:NRW262154 OBK262153:OBS262154 OLG262153:OLO262154 OVC262153:OVK262154 PEY262153:PFG262154 POU262153:PPC262154 PYQ262153:PYY262154 QIM262153:QIU262154 QSI262153:QSQ262154 RCE262153:RCM262154 RMA262153:RMI262154 RVW262153:RWE262154 SFS262153:SGA262154 SPO262153:SPW262154 SZK262153:SZS262154 TJG262153:TJO262154 TTC262153:TTK262154 UCY262153:UDG262154 UMU262153:UNC262154 UWQ262153:UWY262154 VGM262153:VGU262154 VQI262153:VQQ262154 WAE262153:WAM262154 WKA262153:WKI262154 WTW262153:WUE262154 R327689:Z327690 HK327689:HS327690 RG327689:RO327690 ABC327689:ABK327690 AKY327689:ALG327690 AUU327689:AVC327690 BEQ327689:BEY327690 BOM327689:BOU327690 BYI327689:BYQ327690 CIE327689:CIM327690 CSA327689:CSI327690 DBW327689:DCE327690 DLS327689:DMA327690 DVO327689:DVW327690 EFK327689:EFS327690 EPG327689:EPO327690 EZC327689:EZK327690 FIY327689:FJG327690 FSU327689:FTC327690 GCQ327689:GCY327690 GMM327689:GMU327690 GWI327689:GWQ327690 HGE327689:HGM327690 HQA327689:HQI327690 HZW327689:IAE327690 IJS327689:IKA327690 ITO327689:ITW327690 JDK327689:JDS327690 JNG327689:JNO327690 JXC327689:JXK327690 KGY327689:KHG327690 KQU327689:KRC327690 LAQ327689:LAY327690 LKM327689:LKU327690 LUI327689:LUQ327690 MEE327689:MEM327690 MOA327689:MOI327690 MXW327689:MYE327690 NHS327689:NIA327690 NRO327689:NRW327690 OBK327689:OBS327690 OLG327689:OLO327690 OVC327689:OVK327690 PEY327689:PFG327690 POU327689:PPC327690 PYQ327689:PYY327690 QIM327689:QIU327690 QSI327689:QSQ327690 RCE327689:RCM327690 RMA327689:RMI327690 RVW327689:RWE327690 SFS327689:SGA327690 SPO327689:SPW327690 SZK327689:SZS327690 TJG327689:TJO327690 TTC327689:TTK327690 UCY327689:UDG327690 UMU327689:UNC327690 UWQ327689:UWY327690 VGM327689:VGU327690 VQI327689:VQQ327690 WAE327689:WAM327690 WKA327689:WKI327690 WTW327689:WUE327690 R393225:Z393226 HK393225:HS393226 RG393225:RO393226 ABC393225:ABK393226 AKY393225:ALG393226 AUU393225:AVC393226 BEQ393225:BEY393226 BOM393225:BOU393226 BYI393225:BYQ393226 CIE393225:CIM393226 CSA393225:CSI393226 DBW393225:DCE393226 DLS393225:DMA393226 DVO393225:DVW393226 EFK393225:EFS393226 EPG393225:EPO393226 EZC393225:EZK393226 FIY393225:FJG393226 FSU393225:FTC393226 GCQ393225:GCY393226 GMM393225:GMU393226 GWI393225:GWQ393226 HGE393225:HGM393226 HQA393225:HQI393226 HZW393225:IAE393226 IJS393225:IKA393226 ITO393225:ITW393226 JDK393225:JDS393226 JNG393225:JNO393226 JXC393225:JXK393226 KGY393225:KHG393226 KQU393225:KRC393226 LAQ393225:LAY393226 LKM393225:LKU393226 LUI393225:LUQ393226 MEE393225:MEM393226 MOA393225:MOI393226 MXW393225:MYE393226 NHS393225:NIA393226 NRO393225:NRW393226 OBK393225:OBS393226 OLG393225:OLO393226 OVC393225:OVK393226 PEY393225:PFG393226 POU393225:PPC393226 PYQ393225:PYY393226 QIM393225:QIU393226 QSI393225:QSQ393226 RCE393225:RCM393226 RMA393225:RMI393226 RVW393225:RWE393226 SFS393225:SGA393226 SPO393225:SPW393226 SZK393225:SZS393226 TJG393225:TJO393226 TTC393225:TTK393226 UCY393225:UDG393226 UMU393225:UNC393226 UWQ393225:UWY393226 VGM393225:VGU393226 VQI393225:VQQ393226 WAE393225:WAM393226 WKA393225:WKI393226 WTW393225:WUE393226 R458761:Z458762 HK458761:HS458762 RG458761:RO458762 ABC458761:ABK458762 AKY458761:ALG458762 AUU458761:AVC458762 BEQ458761:BEY458762 BOM458761:BOU458762 BYI458761:BYQ458762 CIE458761:CIM458762 CSA458761:CSI458762 DBW458761:DCE458762 DLS458761:DMA458762 DVO458761:DVW458762 EFK458761:EFS458762 EPG458761:EPO458762 EZC458761:EZK458762 FIY458761:FJG458762 FSU458761:FTC458762 GCQ458761:GCY458762 GMM458761:GMU458762 GWI458761:GWQ458762 HGE458761:HGM458762 HQA458761:HQI458762 HZW458761:IAE458762 IJS458761:IKA458762 ITO458761:ITW458762 JDK458761:JDS458762 JNG458761:JNO458762 JXC458761:JXK458762 KGY458761:KHG458762 KQU458761:KRC458762 LAQ458761:LAY458762 LKM458761:LKU458762 LUI458761:LUQ458762 MEE458761:MEM458762 MOA458761:MOI458762 MXW458761:MYE458762 NHS458761:NIA458762 NRO458761:NRW458762 OBK458761:OBS458762 OLG458761:OLO458762 OVC458761:OVK458762 PEY458761:PFG458762 POU458761:PPC458762 PYQ458761:PYY458762 QIM458761:QIU458762 QSI458761:QSQ458762 RCE458761:RCM458762 RMA458761:RMI458762 RVW458761:RWE458762 SFS458761:SGA458762 SPO458761:SPW458762 SZK458761:SZS458762 TJG458761:TJO458762 TTC458761:TTK458762 UCY458761:UDG458762 UMU458761:UNC458762 UWQ458761:UWY458762 VGM458761:VGU458762 VQI458761:VQQ458762 WAE458761:WAM458762 WKA458761:WKI458762 WTW458761:WUE458762 R524297:Z524298 HK524297:HS524298 RG524297:RO524298 ABC524297:ABK524298 AKY524297:ALG524298 AUU524297:AVC524298 BEQ524297:BEY524298 BOM524297:BOU524298 BYI524297:BYQ524298 CIE524297:CIM524298 CSA524297:CSI524298 DBW524297:DCE524298 DLS524297:DMA524298 DVO524297:DVW524298 EFK524297:EFS524298 EPG524297:EPO524298 EZC524297:EZK524298 FIY524297:FJG524298 FSU524297:FTC524298 GCQ524297:GCY524298 GMM524297:GMU524298 GWI524297:GWQ524298 HGE524297:HGM524298 HQA524297:HQI524298 HZW524297:IAE524298 IJS524297:IKA524298 ITO524297:ITW524298 JDK524297:JDS524298 JNG524297:JNO524298 JXC524297:JXK524298 KGY524297:KHG524298 KQU524297:KRC524298 LAQ524297:LAY524298 LKM524297:LKU524298 LUI524297:LUQ524298 MEE524297:MEM524298 MOA524297:MOI524298 MXW524297:MYE524298 NHS524297:NIA524298 NRO524297:NRW524298 OBK524297:OBS524298 OLG524297:OLO524298 OVC524297:OVK524298 PEY524297:PFG524298 POU524297:PPC524298 PYQ524297:PYY524298 QIM524297:QIU524298 QSI524297:QSQ524298 RCE524297:RCM524298 RMA524297:RMI524298 RVW524297:RWE524298 SFS524297:SGA524298 SPO524297:SPW524298 SZK524297:SZS524298 TJG524297:TJO524298 TTC524297:TTK524298 UCY524297:UDG524298 UMU524297:UNC524298 UWQ524297:UWY524298 VGM524297:VGU524298 VQI524297:VQQ524298 WAE524297:WAM524298 WKA524297:WKI524298 WTW524297:WUE524298 R589833:Z589834 HK589833:HS589834 RG589833:RO589834 ABC589833:ABK589834 AKY589833:ALG589834 AUU589833:AVC589834 BEQ589833:BEY589834 BOM589833:BOU589834 BYI589833:BYQ589834 CIE589833:CIM589834 CSA589833:CSI589834 DBW589833:DCE589834 DLS589833:DMA589834 DVO589833:DVW589834 EFK589833:EFS589834 EPG589833:EPO589834 EZC589833:EZK589834 FIY589833:FJG589834 FSU589833:FTC589834 GCQ589833:GCY589834 GMM589833:GMU589834 GWI589833:GWQ589834 HGE589833:HGM589834 HQA589833:HQI589834 HZW589833:IAE589834 IJS589833:IKA589834 ITO589833:ITW589834 JDK589833:JDS589834 JNG589833:JNO589834 JXC589833:JXK589834 KGY589833:KHG589834 KQU589833:KRC589834 LAQ589833:LAY589834 LKM589833:LKU589834 LUI589833:LUQ589834 MEE589833:MEM589834 MOA589833:MOI589834 MXW589833:MYE589834 NHS589833:NIA589834 NRO589833:NRW589834 OBK589833:OBS589834 OLG589833:OLO589834 OVC589833:OVK589834 PEY589833:PFG589834 POU589833:PPC589834 PYQ589833:PYY589834 QIM589833:QIU589834 QSI589833:QSQ589834 RCE589833:RCM589834 RMA589833:RMI589834 RVW589833:RWE589834 SFS589833:SGA589834 SPO589833:SPW589834 SZK589833:SZS589834 TJG589833:TJO589834 TTC589833:TTK589834 UCY589833:UDG589834 UMU589833:UNC589834 UWQ589833:UWY589834 VGM589833:VGU589834 VQI589833:VQQ589834 WAE589833:WAM589834 WKA589833:WKI589834 WTW589833:WUE589834 R655369:Z655370 HK655369:HS655370 RG655369:RO655370 ABC655369:ABK655370 AKY655369:ALG655370 AUU655369:AVC655370 BEQ655369:BEY655370 BOM655369:BOU655370 BYI655369:BYQ655370 CIE655369:CIM655370 CSA655369:CSI655370 DBW655369:DCE655370 DLS655369:DMA655370 DVO655369:DVW655370 EFK655369:EFS655370 EPG655369:EPO655370 EZC655369:EZK655370 FIY655369:FJG655370 FSU655369:FTC655370 GCQ655369:GCY655370 GMM655369:GMU655370 GWI655369:GWQ655370 HGE655369:HGM655370 HQA655369:HQI655370 HZW655369:IAE655370 IJS655369:IKA655370 ITO655369:ITW655370 JDK655369:JDS655370 JNG655369:JNO655370 JXC655369:JXK655370 KGY655369:KHG655370 KQU655369:KRC655370 LAQ655369:LAY655370 LKM655369:LKU655370 LUI655369:LUQ655370 MEE655369:MEM655370 MOA655369:MOI655370 MXW655369:MYE655370 NHS655369:NIA655370 NRO655369:NRW655370 OBK655369:OBS655370 OLG655369:OLO655370 OVC655369:OVK655370 PEY655369:PFG655370 POU655369:PPC655370 PYQ655369:PYY655370 QIM655369:QIU655370 QSI655369:QSQ655370 RCE655369:RCM655370 RMA655369:RMI655370 RVW655369:RWE655370 SFS655369:SGA655370 SPO655369:SPW655370 SZK655369:SZS655370 TJG655369:TJO655370 TTC655369:TTK655370 UCY655369:UDG655370 UMU655369:UNC655370 UWQ655369:UWY655370 VGM655369:VGU655370 VQI655369:VQQ655370 WAE655369:WAM655370 WKA655369:WKI655370 WTW655369:WUE655370 R720905:Z720906 HK720905:HS720906 RG720905:RO720906 ABC720905:ABK720906 AKY720905:ALG720906 AUU720905:AVC720906 BEQ720905:BEY720906 BOM720905:BOU720906 BYI720905:BYQ720906 CIE720905:CIM720906 CSA720905:CSI720906 DBW720905:DCE720906 DLS720905:DMA720906 DVO720905:DVW720906 EFK720905:EFS720906 EPG720905:EPO720906 EZC720905:EZK720906 FIY720905:FJG720906 FSU720905:FTC720906 GCQ720905:GCY720906 GMM720905:GMU720906 GWI720905:GWQ720906 HGE720905:HGM720906 HQA720905:HQI720906 HZW720905:IAE720906 IJS720905:IKA720906 ITO720905:ITW720906 JDK720905:JDS720906 JNG720905:JNO720906 JXC720905:JXK720906 KGY720905:KHG720906 KQU720905:KRC720906 LAQ720905:LAY720906 LKM720905:LKU720906 LUI720905:LUQ720906 MEE720905:MEM720906 MOA720905:MOI720906 MXW720905:MYE720906 NHS720905:NIA720906 NRO720905:NRW720906 OBK720905:OBS720906 OLG720905:OLO720906 OVC720905:OVK720906 PEY720905:PFG720906 POU720905:PPC720906 PYQ720905:PYY720906 QIM720905:QIU720906 QSI720905:QSQ720906 RCE720905:RCM720906 RMA720905:RMI720906 RVW720905:RWE720906 SFS720905:SGA720906 SPO720905:SPW720906 SZK720905:SZS720906 TJG720905:TJO720906 TTC720905:TTK720906 UCY720905:UDG720906 UMU720905:UNC720906 UWQ720905:UWY720906 VGM720905:VGU720906 VQI720905:VQQ720906 WAE720905:WAM720906 WKA720905:WKI720906 WTW720905:WUE720906 R786441:Z786442 HK786441:HS786442 RG786441:RO786442 ABC786441:ABK786442 AKY786441:ALG786442 AUU786441:AVC786442 BEQ786441:BEY786442 BOM786441:BOU786442 BYI786441:BYQ786442 CIE786441:CIM786442 CSA786441:CSI786442 DBW786441:DCE786442 DLS786441:DMA786442 DVO786441:DVW786442 EFK786441:EFS786442 EPG786441:EPO786442 EZC786441:EZK786442 FIY786441:FJG786442 FSU786441:FTC786442 GCQ786441:GCY786442 GMM786441:GMU786442 GWI786441:GWQ786442 HGE786441:HGM786442 HQA786441:HQI786442 HZW786441:IAE786442 IJS786441:IKA786442 ITO786441:ITW786442 JDK786441:JDS786442 JNG786441:JNO786442 JXC786441:JXK786442 KGY786441:KHG786442 KQU786441:KRC786442 LAQ786441:LAY786442 LKM786441:LKU786442 LUI786441:LUQ786442 MEE786441:MEM786442 MOA786441:MOI786442 MXW786441:MYE786442 NHS786441:NIA786442 NRO786441:NRW786442 OBK786441:OBS786442 OLG786441:OLO786442 OVC786441:OVK786442 PEY786441:PFG786442 POU786441:PPC786442 PYQ786441:PYY786442 QIM786441:QIU786442 QSI786441:QSQ786442 RCE786441:RCM786442 RMA786441:RMI786442 RVW786441:RWE786442 SFS786441:SGA786442 SPO786441:SPW786442 SZK786441:SZS786442 TJG786441:TJO786442 TTC786441:TTK786442 UCY786441:UDG786442 UMU786441:UNC786442 UWQ786441:UWY786442 VGM786441:VGU786442 VQI786441:VQQ786442 WAE786441:WAM786442 WKA786441:WKI786442 WTW786441:WUE786442 R851977:Z851978 HK851977:HS851978 RG851977:RO851978 ABC851977:ABK851978 AKY851977:ALG851978 AUU851977:AVC851978 BEQ851977:BEY851978 BOM851977:BOU851978 BYI851977:BYQ851978 CIE851977:CIM851978 CSA851977:CSI851978 DBW851977:DCE851978 DLS851977:DMA851978 DVO851977:DVW851978 EFK851977:EFS851978 EPG851977:EPO851978 EZC851977:EZK851978 FIY851977:FJG851978 FSU851977:FTC851978 GCQ851977:GCY851978 GMM851977:GMU851978 GWI851977:GWQ851978 HGE851977:HGM851978 HQA851977:HQI851978 HZW851977:IAE851978 IJS851977:IKA851978 ITO851977:ITW851978 JDK851977:JDS851978 JNG851977:JNO851978 JXC851977:JXK851978 KGY851977:KHG851978 KQU851977:KRC851978 LAQ851977:LAY851978 LKM851977:LKU851978 LUI851977:LUQ851978 MEE851977:MEM851978 MOA851977:MOI851978 MXW851977:MYE851978 NHS851977:NIA851978 NRO851977:NRW851978 OBK851977:OBS851978 OLG851977:OLO851978 OVC851977:OVK851978 PEY851977:PFG851978 POU851977:PPC851978 PYQ851977:PYY851978 QIM851977:QIU851978 QSI851977:QSQ851978 RCE851977:RCM851978 RMA851977:RMI851978 RVW851977:RWE851978 SFS851977:SGA851978 SPO851977:SPW851978 SZK851977:SZS851978 TJG851977:TJO851978 TTC851977:TTK851978 UCY851977:UDG851978 UMU851977:UNC851978 UWQ851977:UWY851978 VGM851977:VGU851978 VQI851977:VQQ851978 WAE851977:WAM851978 WKA851977:WKI851978 WTW851977:WUE851978 R917513:Z917514 HK917513:HS917514 RG917513:RO917514 ABC917513:ABK917514 AKY917513:ALG917514 AUU917513:AVC917514 BEQ917513:BEY917514 BOM917513:BOU917514 BYI917513:BYQ917514 CIE917513:CIM917514 CSA917513:CSI917514 DBW917513:DCE917514 DLS917513:DMA917514 DVO917513:DVW917514 EFK917513:EFS917514 EPG917513:EPO917514 EZC917513:EZK917514 FIY917513:FJG917514 FSU917513:FTC917514 GCQ917513:GCY917514 GMM917513:GMU917514 GWI917513:GWQ917514 HGE917513:HGM917514 HQA917513:HQI917514 HZW917513:IAE917514 IJS917513:IKA917514 ITO917513:ITW917514 JDK917513:JDS917514 JNG917513:JNO917514 JXC917513:JXK917514 KGY917513:KHG917514 KQU917513:KRC917514 LAQ917513:LAY917514 LKM917513:LKU917514 LUI917513:LUQ917514 MEE917513:MEM917514 MOA917513:MOI917514 MXW917513:MYE917514 NHS917513:NIA917514 NRO917513:NRW917514 OBK917513:OBS917514 OLG917513:OLO917514 OVC917513:OVK917514 PEY917513:PFG917514 POU917513:PPC917514 PYQ917513:PYY917514 QIM917513:QIU917514 QSI917513:QSQ917514 RCE917513:RCM917514 RMA917513:RMI917514 RVW917513:RWE917514 SFS917513:SGA917514 SPO917513:SPW917514 SZK917513:SZS917514 TJG917513:TJO917514 TTC917513:TTK917514 UCY917513:UDG917514 UMU917513:UNC917514 UWQ917513:UWY917514 VGM917513:VGU917514 VQI917513:VQQ917514 WAE917513:WAM917514 WKA917513:WKI917514 WTW917513:WUE917514 R983049:Z983050 HK983049:HS983050 RG983049:RO983050 ABC983049:ABK983050 AKY983049:ALG983050 AUU983049:AVC983050 BEQ983049:BEY983050 BOM983049:BOU983050 BYI983049:BYQ983050 CIE983049:CIM983050 CSA983049:CSI983050 DBW983049:DCE983050 DLS983049:DMA983050 DVO983049:DVW983050 EFK983049:EFS983050 EPG983049:EPO983050 EZC983049:EZK983050 FIY983049:FJG983050 FSU983049:FTC983050 GCQ983049:GCY983050 GMM983049:GMU983050 GWI983049:GWQ983050 HGE983049:HGM983050 HQA983049:HQI983050 HZW983049:IAE983050 IJS983049:IKA983050 ITO983049:ITW983050 JDK983049:JDS983050 JNG983049:JNO983050 JXC983049:JXK983050 KGY983049:KHG983050 KQU983049:KRC983050 LAQ983049:LAY983050 LKM983049:LKU983050 LUI983049:LUQ983050 MEE983049:MEM983050 MOA983049:MOI983050 MXW983049:MYE983050 NHS983049:NIA983050 NRO983049:NRW983050 OBK983049:OBS983050 OLG983049:OLO983050 OVC983049:OVK983050 PEY983049:PFG983050 POU983049:PPC983050 PYQ983049:PYY983050 QIM983049:QIU983050 QSI983049:QSQ983050 RCE983049:RCM983050 RMA983049:RMI983050 RVW983049:RWE983050 SFS983049:SGA983050 SPO983049:SPW983050 SZK983049:SZS983050 TJG983049:TJO983050 TTC983049:TTK983050 UCY983049:UDG983050 UMU983049:UNC983050 UWQ983049:UWY983050 VGM983049:VGU983050 VQI983049:VQQ983050 WAE983049:WAM983050 WKA983049:WKI983050 WTW983049:WUE983050 JV116:KD117 TR116:TZ117 ADN116:ADV117 ANJ116:ANR117 AXF116:AXN117 BHB116:BHJ117 BQX116:BRF117 CAT116:CBB117 CKP116:CKX117 CUL116:CUT117 DEH116:DEP117 DOD116:DOL117 DXZ116:DYH117 EHV116:EID117 ERR116:ERZ117 FBN116:FBV117 FLJ116:FLR117 FVF116:FVN117 GFB116:GFJ117 GOX116:GPF117 GYT116:GZB117 HIP116:HIX117 HSL116:HST117 ICH116:ICP117 IMD116:IML117 IVZ116:IWH117 JFV116:JGD117 JPR116:JPZ117 JZN116:JZV117 KJJ116:KJR117 KTF116:KTN117 LDB116:LDJ117 LMX116:LNF117 LWT116:LXB117 MGP116:MGX117 MQL116:MQT117 NAH116:NAP117 NKD116:NKL117 NTZ116:NUH117 ODV116:OED117 ONR116:ONZ117 OXN116:OXV117 PHJ116:PHR117 PRF116:PRN117 QBB116:QBJ117 QKX116:QLF117 QUT116:QVB117 REP116:REX117 ROL116:ROT117 RYH116:RYP117 SID116:SIL117 SRZ116:SSH117 TBV116:TCD117 TLR116:TLZ117 TVN116:TVV117 UFJ116:UFR117 UPF116:UPN117 UZB116:UZJ117 VIX116:VJF117 VST116:VTB117 WCP116:WCX117 WML116:WMT117 WWH116:WWP117 JW65544:KE65545 TS65544:UA65545 ADO65544:ADW65545 ANK65544:ANS65545 AXG65544:AXO65545 BHC65544:BHK65545 BQY65544:BRG65545 CAU65544:CBC65545 CKQ65544:CKY65545 CUM65544:CUU65545 DEI65544:DEQ65545 DOE65544:DOM65545 DYA65544:DYI65545 EHW65544:EIE65545 ERS65544:ESA65545 FBO65544:FBW65545 FLK65544:FLS65545 FVG65544:FVO65545 GFC65544:GFK65545 GOY65544:GPG65545 GYU65544:GZC65545 HIQ65544:HIY65545 HSM65544:HSU65545 ICI65544:ICQ65545 IME65544:IMM65545 IWA65544:IWI65545 JFW65544:JGE65545 JPS65544:JQA65545 JZO65544:JZW65545 KJK65544:KJS65545 KTG65544:KTO65545 LDC65544:LDK65545 LMY65544:LNG65545 LWU65544:LXC65545 MGQ65544:MGY65545 MQM65544:MQU65545 NAI65544:NAQ65545 NKE65544:NKM65545 NUA65544:NUI65545 ODW65544:OEE65545 ONS65544:OOA65545 OXO65544:OXW65545 PHK65544:PHS65545 PRG65544:PRO65545 QBC65544:QBK65545 QKY65544:QLG65545 QUU65544:QVC65545 REQ65544:REY65545 ROM65544:ROU65545 RYI65544:RYQ65545 SIE65544:SIM65545 SSA65544:SSI65545 TBW65544:TCE65545 TLS65544:TMA65545 TVO65544:TVW65545 UFK65544:UFS65545 UPG65544:UPO65545 UZC65544:UZK65545 VIY65544:VJG65545 VSU65544:VTC65545 WCQ65544:WCY65545 WMM65544:WMU65545 WWI65544:WWQ65545 JW131080:KE131081 TS131080:UA131081 ADO131080:ADW131081 ANK131080:ANS131081 AXG131080:AXO131081 BHC131080:BHK131081 BQY131080:BRG131081 CAU131080:CBC131081 CKQ131080:CKY131081 CUM131080:CUU131081 DEI131080:DEQ131081 DOE131080:DOM131081 DYA131080:DYI131081 EHW131080:EIE131081 ERS131080:ESA131081 FBO131080:FBW131081 FLK131080:FLS131081 FVG131080:FVO131081 GFC131080:GFK131081 GOY131080:GPG131081 GYU131080:GZC131081 HIQ131080:HIY131081 HSM131080:HSU131081 ICI131080:ICQ131081 IME131080:IMM131081 IWA131080:IWI131081 JFW131080:JGE131081 JPS131080:JQA131081 JZO131080:JZW131081 KJK131080:KJS131081 KTG131080:KTO131081 LDC131080:LDK131081 LMY131080:LNG131081 LWU131080:LXC131081 MGQ131080:MGY131081 MQM131080:MQU131081 NAI131080:NAQ131081 NKE131080:NKM131081 NUA131080:NUI131081 ODW131080:OEE131081 ONS131080:OOA131081 OXO131080:OXW131081 PHK131080:PHS131081 PRG131080:PRO131081 QBC131080:QBK131081 QKY131080:QLG131081 QUU131080:QVC131081 REQ131080:REY131081 ROM131080:ROU131081 RYI131080:RYQ131081 SIE131080:SIM131081 SSA131080:SSI131081 TBW131080:TCE131081 TLS131080:TMA131081 TVO131080:TVW131081 UFK131080:UFS131081 UPG131080:UPO131081 UZC131080:UZK131081 VIY131080:VJG131081 VSU131080:VTC131081 WCQ131080:WCY131081 WMM131080:WMU131081 WWI131080:WWQ131081 JW196616:KE196617 TS196616:UA196617 ADO196616:ADW196617 ANK196616:ANS196617 AXG196616:AXO196617 BHC196616:BHK196617 BQY196616:BRG196617 CAU196616:CBC196617 CKQ196616:CKY196617 CUM196616:CUU196617 DEI196616:DEQ196617 DOE196616:DOM196617 DYA196616:DYI196617 EHW196616:EIE196617 ERS196616:ESA196617 FBO196616:FBW196617 FLK196616:FLS196617 FVG196616:FVO196617 GFC196616:GFK196617 GOY196616:GPG196617 GYU196616:GZC196617 HIQ196616:HIY196617 HSM196616:HSU196617 ICI196616:ICQ196617 IME196616:IMM196617 IWA196616:IWI196617 JFW196616:JGE196617 JPS196616:JQA196617 JZO196616:JZW196617 KJK196616:KJS196617 KTG196616:KTO196617 LDC196616:LDK196617 LMY196616:LNG196617 LWU196616:LXC196617 MGQ196616:MGY196617 MQM196616:MQU196617 NAI196616:NAQ196617 NKE196616:NKM196617 NUA196616:NUI196617 ODW196616:OEE196617 ONS196616:OOA196617 OXO196616:OXW196617 PHK196616:PHS196617 PRG196616:PRO196617 QBC196616:QBK196617 QKY196616:QLG196617 QUU196616:QVC196617 REQ196616:REY196617 ROM196616:ROU196617 RYI196616:RYQ196617 SIE196616:SIM196617 SSA196616:SSI196617 TBW196616:TCE196617 TLS196616:TMA196617 TVO196616:TVW196617 UFK196616:UFS196617 UPG196616:UPO196617 UZC196616:UZK196617 VIY196616:VJG196617 VSU196616:VTC196617 WCQ196616:WCY196617 WMM196616:WMU196617 WWI196616:WWQ196617 JW262152:KE262153 TS262152:UA262153 ADO262152:ADW262153 ANK262152:ANS262153 AXG262152:AXO262153 BHC262152:BHK262153 BQY262152:BRG262153 CAU262152:CBC262153 CKQ262152:CKY262153 CUM262152:CUU262153 DEI262152:DEQ262153 DOE262152:DOM262153 DYA262152:DYI262153 EHW262152:EIE262153 ERS262152:ESA262153 FBO262152:FBW262153 FLK262152:FLS262153 FVG262152:FVO262153 GFC262152:GFK262153 GOY262152:GPG262153 GYU262152:GZC262153 HIQ262152:HIY262153 HSM262152:HSU262153 ICI262152:ICQ262153 IME262152:IMM262153 IWA262152:IWI262153 JFW262152:JGE262153 JPS262152:JQA262153 JZO262152:JZW262153 KJK262152:KJS262153 KTG262152:KTO262153 LDC262152:LDK262153 LMY262152:LNG262153 LWU262152:LXC262153 MGQ262152:MGY262153 MQM262152:MQU262153 NAI262152:NAQ262153 NKE262152:NKM262153 NUA262152:NUI262153 ODW262152:OEE262153 ONS262152:OOA262153 OXO262152:OXW262153 PHK262152:PHS262153 PRG262152:PRO262153 QBC262152:QBK262153 QKY262152:QLG262153 QUU262152:QVC262153 REQ262152:REY262153 ROM262152:ROU262153 RYI262152:RYQ262153 SIE262152:SIM262153 SSA262152:SSI262153 TBW262152:TCE262153 TLS262152:TMA262153 TVO262152:TVW262153 UFK262152:UFS262153 UPG262152:UPO262153 UZC262152:UZK262153 VIY262152:VJG262153 VSU262152:VTC262153 WCQ262152:WCY262153 WMM262152:WMU262153 WWI262152:WWQ262153 JW327688:KE327689 TS327688:UA327689 ADO327688:ADW327689 ANK327688:ANS327689 AXG327688:AXO327689 BHC327688:BHK327689 BQY327688:BRG327689 CAU327688:CBC327689 CKQ327688:CKY327689 CUM327688:CUU327689 DEI327688:DEQ327689 DOE327688:DOM327689 DYA327688:DYI327689 EHW327688:EIE327689 ERS327688:ESA327689 FBO327688:FBW327689 FLK327688:FLS327689 FVG327688:FVO327689 GFC327688:GFK327689 GOY327688:GPG327689 GYU327688:GZC327689 HIQ327688:HIY327689 HSM327688:HSU327689 ICI327688:ICQ327689 IME327688:IMM327689 IWA327688:IWI327689 JFW327688:JGE327689 JPS327688:JQA327689 JZO327688:JZW327689 KJK327688:KJS327689 KTG327688:KTO327689 LDC327688:LDK327689 LMY327688:LNG327689 LWU327688:LXC327689 MGQ327688:MGY327689 MQM327688:MQU327689 NAI327688:NAQ327689 NKE327688:NKM327689 NUA327688:NUI327689 ODW327688:OEE327689 ONS327688:OOA327689 OXO327688:OXW327689 PHK327688:PHS327689 PRG327688:PRO327689 QBC327688:QBK327689 QKY327688:QLG327689 QUU327688:QVC327689 REQ327688:REY327689 ROM327688:ROU327689 RYI327688:RYQ327689 SIE327688:SIM327689 SSA327688:SSI327689 TBW327688:TCE327689 TLS327688:TMA327689 TVO327688:TVW327689 UFK327688:UFS327689 UPG327688:UPO327689 UZC327688:UZK327689 VIY327688:VJG327689 VSU327688:VTC327689 WCQ327688:WCY327689 WMM327688:WMU327689 WWI327688:WWQ327689 JW393224:KE393225 TS393224:UA393225 ADO393224:ADW393225 ANK393224:ANS393225 AXG393224:AXO393225 BHC393224:BHK393225 BQY393224:BRG393225 CAU393224:CBC393225 CKQ393224:CKY393225 CUM393224:CUU393225 DEI393224:DEQ393225 DOE393224:DOM393225 DYA393224:DYI393225 EHW393224:EIE393225 ERS393224:ESA393225 FBO393224:FBW393225 FLK393224:FLS393225 FVG393224:FVO393225 GFC393224:GFK393225 GOY393224:GPG393225 GYU393224:GZC393225 HIQ393224:HIY393225 HSM393224:HSU393225 ICI393224:ICQ393225 IME393224:IMM393225 IWA393224:IWI393225 JFW393224:JGE393225 JPS393224:JQA393225 JZO393224:JZW393225 KJK393224:KJS393225 KTG393224:KTO393225 LDC393224:LDK393225 LMY393224:LNG393225 LWU393224:LXC393225 MGQ393224:MGY393225 MQM393224:MQU393225 NAI393224:NAQ393225 NKE393224:NKM393225 NUA393224:NUI393225 ODW393224:OEE393225 ONS393224:OOA393225 OXO393224:OXW393225 PHK393224:PHS393225 PRG393224:PRO393225 QBC393224:QBK393225 QKY393224:QLG393225 QUU393224:QVC393225 REQ393224:REY393225 ROM393224:ROU393225 RYI393224:RYQ393225 SIE393224:SIM393225 SSA393224:SSI393225 TBW393224:TCE393225 TLS393224:TMA393225 TVO393224:TVW393225 UFK393224:UFS393225 UPG393224:UPO393225 UZC393224:UZK393225 VIY393224:VJG393225 VSU393224:VTC393225 WCQ393224:WCY393225 WMM393224:WMU393225 WWI393224:WWQ393225 JW458760:KE458761 TS458760:UA458761 ADO458760:ADW458761 ANK458760:ANS458761 AXG458760:AXO458761 BHC458760:BHK458761 BQY458760:BRG458761 CAU458760:CBC458761 CKQ458760:CKY458761 CUM458760:CUU458761 DEI458760:DEQ458761 DOE458760:DOM458761 DYA458760:DYI458761 EHW458760:EIE458761 ERS458760:ESA458761 FBO458760:FBW458761 FLK458760:FLS458761 FVG458760:FVO458761 GFC458760:GFK458761 GOY458760:GPG458761 GYU458760:GZC458761 HIQ458760:HIY458761 HSM458760:HSU458761 ICI458760:ICQ458761 IME458760:IMM458761 IWA458760:IWI458761 JFW458760:JGE458761 JPS458760:JQA458761 JZO458760:JZW458761 KJK458760:KJS458761 KTG458760:KTO458761 LDC458760:LDK458761 LMY458760:LNG458761 LWU458760:LXC458761 MGQ458760:MGY458761 MQM458760:MQU458761 NAI458760:NAQ458761 NKE458760:NKM458761 NUA458760:NUI458761 ODW458760:OEE458761 ONS458760:OOA458761 OXO458760:OXW458761 PHK458760:PHS458761 PRG458760:PRO458761 QBC458760:QBK458761 QKY458760:QLG458761 QUU458760:QVC458761 REQ458760:REY458761 ROM458760:ROU458761 RYI458760:RYQ458761 SIE458760:SIM458761 SSA458760:SSI458761 TBW458760:TCE458761 TLS458760:TMA458761 TVO458760:TVW458761 UFK458760:UFS458761 UPG458760:UPO458761 UZC458760:UZK458761 VIY458760:VJG458761 VSU458760:VTC458761 WCQ458760:WCY458761 WMM458760:WMU458761 WWI458760:WWQ458761 JW524296:KE524297 TS524296:UA524297 ADO524296:ADW524297 ANK524296:ANS524297 AXG524296:AXO524297 BHC524296:BHK524297 BQY524296:BRG524297 CAU524296:CBC524297 CKQ524296:CKY524297 CUM524296:CUU524297 DEI524296:DEQ524297 DOE524296:DOM524297 DYA524296:DYI524297 EHW524296:EIE524297 ERS524296:ESA524297 FBO524296:FBW524297 FLK524296:FLS524297 FVG524296:FVO524297 GFC524296:GFK524297 GOY524296:GPG524297 GYU524296:GZC524297 HIQ524296:HIY524297 HSM524296:HSU524297 ICI524296:ICQ524297 IME524296:IMM524297 IWA524296:IWI524297 JFW524296:JGE524297 JPS524296:JQA524297 JZO524296:JZW524297 KJK524296:KJS524297 KTG524296:KTO524297 LDC524296:LDK524297 LMY524296:LNG524297 LWU524296:LXC524297 MGQ524296:MGY524297 MQM524296:MQU524297 NAI524296:NAQ524297 NKE524296:NKM524297 NUA524296:NUI524297 ODW524296:OEE524297 ONS524296:OOA524297 OXO524296:OXW524297 PHK524296:PHS524297 PRG524296:PRO524297 QBC524296:QBK524297 QKY524296:QLG524297 QUU524296:QVC524297 REQ524296:REY524297 ROM524296:ROU524297 RYI524296:RYQ524297 SIE524296:SIM524297 SSA524296:SSI524297 TBW524296:TCE524297 TLS524296:TMA524297 TVO524296:TVW524297 UFK524296:UFS524297 UPG524296:UPO524297 UZC524296:UZK524297 VIY524296:VJG524297 VSU524296:VTC524297 WCQ524296:WCY524297 WMM524296:WMU524297 WWI524296:WWQ524297 JW589832:KE589833 TS589832:UA589833 ADO589832:ADW589833 ANK589832:ANS589833 AXG589832:AXO589833 BHC589832:BHK589833 BQY589832:BRG589833 CAU589832:CBC589833 CKQ589832:CKY589833 CUM589832:CUU589833 DEI589832:DEQ589833 DOE589832:DOM589833 DYA589832:DYI589833 EHW589832:EIE589833 ERS589832:ESA589833 FBO589832:FBW589833 FLK589832:FLS589833 FVG589832:FVO589833 GFC589832:GFK589833 GOY589832:GPG589833 GYU589832:GZC589833 HIQ589832:HIY589833 HSM589832:HSU589833 ICI589832:ICQ589833 IME589832:IMM589833 IWA589832:IWI589833 JFW589832:JGE589833 JPS589832:JQA589833 JZO589832:JZW589833 KJK589832:KJS589833 KTG589832:KTO589833 LDC589832:LDK589833 LMY589832:LNG589833 LWU589832:LXC589833 MGQ589832:MGY589833 MQM589832:MQU589833 NAI589832:NAQ589833 NKE589832:NKM589833 NUA589832:NUI589833 ODW589832:OEE589833 ONS589832:OOA589833 OXO589832:OXW589833 PHK589832:PHS589833 PRG589832:PRO589833 QBC589832:QBK589833 QKY589832:QLG589833 QUU589832:QVC589833 REQ589832:REY589833 ROM589832:ROU589833 RYI589832:RYQ589833 SIE589832:SIM589833 SSA589832:SSI589833 TBW589832:TCE589833 TLS589832:TMA589833 TVO589832:TVW589833 UFK589832:UFS589833 UPG589832:UPO589833 UZC589832:UZK589833 VIY589832:VJG589833 VSU589832:VTC589833 WCQ589832:WCY589833 WMM589832:WMU589833 WWI589832:WWQ589833 JW655368:KE655369 TS655368:UA655369 ADO655368:ADW655369 ANK655368:ANS655369 AXG655368:AXO655369 BHC655368:BHK655369 BQY655368:BRG655369 CAU655368:CBC655369 CKQ655368:CKY655369 CUM655368:CUU655369 DEI655368:DEQ655369 DOE655368:DOM655369 DYA655368:DYI655369 EHW655368:EIE655369 ERS655368:ESA655369 FBO655368:FBW655369 FLK655368:FLS655369 FVG655368:FVO655369 GFC655368:GFK655369 GOY655368:GPG655369 GYU655368:GZC655369 HIQ655368:HIY655369 HSM655368:HSU655369 ICI655368:ICQ655369 IME655368:IMM655369 IWA655368:IWI655369 JFW655368:JGE655369 JPS655368:JQA655369 JZO655368:JZW655369 KJK655368:KJS655369 KTG655368:KTO655369 LDC655368:LDK655369 LMY655368:LNG655369 LWU655368:LXC655369 MGQ655368:MGY655369 MQM655368:MQU655369 NAI655368:NAQ655369 NKE655368:NKM655369 NUA655368:NUI655369 ODW655368:OEE655369 ONS655368:OOA655369 OXO655368:OXW655369 PHK655368:PHS655369 PRG655368:PRO655369 QBC655368:QBK655369 QKY655368:QLG655369 QUU655368:QVC655369 REQ655368:REY655369 ROM655368:ROU655369 RYI655368:RYQ655369 SIE655368:SIM655369 SSA655368:SSI655369 TBW655368:TCE655369 TLS655368:TMA655369 TVO655368:TVW655369 UFK655368:UFS655369 UPG655368:UPO655369 UZC655368:UZK655369 VIY655368:VJG655369 VSU655368:VTC655369 WCQ655368:WCY655369 WMM655368:WMU655369 WWI655368:WWQ655369 JW720904:KE720905 TS720904:UA720905 ADO720904:ADW720905 ANK720904:ANS720905 AXG720904:AXO720905 BHC720904:BHK720905 BQY720904:BRG720905 CAU720904:CBC720905 CKQ720904:CKY720905 CUM720904:CUU720905 DEI720904:DEQ720905 DOE720904:DOM720905 DYA720904:DYI720905 EHW720904:EIE720905 ERS720904:ESA720905 FBO720904:FBW720905 FLK720904:FLS720905 FVG720904:FVO720905 GFC720904:GFK720905 GOY720904:GPG720905 GYU720904:GZC720905 HIQ720904:HIY720905 HSM720904:HSU720905 ICI720904:ICQ720905 IME720904:IMM720905 IWA720904:IWI720905 JFW720904:JGE720905 JPS720904:JQA720905 JZO720904:JZW720905 KJK720904:KJS720905 KTG720904:KTO720905 LDC720904:LDK720905 LMY720904:LNG720905 LWU720904:LXC720905 MGQ720904:MGY720905 MQM720904:MQU720905 NAI720904:NAQ720905 NKE720904:NKM720905 NUA720904:NUI720905 ODW720904:OEE720905 ONS720904:OOA720905 OXO720904:OXW720905 PHK720904:PHS720905 PRG720904:PRO720905 QBC720904:QBK720905 QKY720904:QLG720905 QUU720904:QVC720905 REQ720904:REY720905 ROM720904:ROU720905 RYI720904:RYQ720905 SIE720904:SIM720905 SSA720904:SSI720905 TBW720904:TCE720905 TLS720904:TMA720905 TVO720904:TVW720905 UFK720904:UFS720905 UPG720904:UPO720905 UZC720904:UZK720905 VIY720904:VJG720905 VSU720904:VTC720905 WCQ720904:WCY720905 WMM720904:WMU720905 WWI720904:WWQ720905 JW786440:KE786441 TS786440:UA786441 ADO786440:ADW786441 ANK786440:ANS786441 AXG786440:AXO786441 BHC786440:BHK786441 BQY786440:BRG786441 CAU786440:CBC786441 CKQ786440:CKY786441 CUM786440:CUU786441 DEI786440:DEQ786441 DOE786440:DOM786441 DYA786440:DYI786441 EHW786440:EIE786441 ERS786440:ESA786441 FBO786440:FBW786441 FLK786440:FLS786441 FVG786440:FVO786441 GFC786440:GFK786441 GOY786440:GPG786441 GYU786440:GZC786441 HIQ786440:HIY786441 HSM786440:HSU786441 ICI786440:ICQ786441 IME786440:IMM786441 IWA786440:IWI786441 JFW786440:JGE786441 JPS786440:JQA786441 JZO786440:JZW786441 KJK786440:KJS786441 KTG786440:KTO786441 LDC786440:LDK786441 LMY786440:LNG786441 LWU786440:LXC786441 MGQ786440:MGY786441 MQM786440:MQU786441 NAI786440:NAQ786441 NKE786440:NKM786441 NUA786440:NUI786441 ODW786440:OEE786441 ONS786440:OOA786441 OXO786440:OXW786441 PHK786440:PHS786441 PRG786440:PRO786441 QBC786440:QBK786441 QKY786440:QLG786441 QUU786440:QVC786441 REQ786440:REY786441 ROM786440:ROU786441 RYI786440:RYQ786441 SIE786440:SIM786441 SSA786440:SSI786441 TBW786440:TCE786441 TLS786440:TMA786441 TVO786440:TVW786441 UFK786440:UFS786441 UPG786440:UPO786441 UZC786440:UZK786441 VIY786440:VJG786441 VSU786440:VTC786441 WCQ786440:WCY786441 WMM786440:WMU786441 WWI786440:WWQ786441 JW851976:KE851977 TS851976:UA851977 ADO851976:ADW851977 ANK851976:ANS851977 AXG851976:AXO851977 BHC851976:BHK851977 BQY851976:BRG851977 CAU851976:CBC851977 CKQ851976:CKY851977 CUM851976:CUU851977 DEI851976:DEQ851977 DOE851976:DOM851977 DYA851976:DYI851977 EHW851976:EIE851977 ERS851976:ESA851977 FBO851976:FBW851977 FLK851976:FLS851977 FVG851976:FVO851977 GFC851976:GFK851977 GOY851976:GPG851977 GYU851976:GZC851977 HIQ851976:HIY851977 HSM851976:HSU851977 ICI851976:ICQ851977 IME851976:IMM851977 IWA851976:IWI851977 JFW851976:JGE851977 JPS851976:JQA851977 JZO851976:JZW851977 KJK851976:KJS851977 KTG851976:KTO851977 LDC851976:LDK851977 LMY851976:LNG851977 LWU851976:LXC851977 MGQ851976:MGY851977 MQM851976:MQU851977 NAI851976:NAQ851977 NKE851976:NKM851977 NUA851976:NUI851977 ODW851976:OEE851977 ONS851976:OOA851977 OXO851976:OXW851977 PHK851976:PHS851977 PRG851976:PRO851977 QBC851976:QBK851977 QKY851976:QLG851977 QUU851976:QVC851977 REQ851976:REY851977 ROM851976:ROU851977 RYI851976:RYQ851977 SIE851976:SIM851977 SSA851976:SSI851977 TBW851976:TCE851977 TLS851976:TMA851977 TVO851976:TVW851977 UFK851976:UFS851977 UPG851976:UPO851977 UZC851976:UZK851977 VIY851976:VJG851977 VSU851976:VTC851977 WCQ851976:WCY851977 WMM851976:WMU851977 WWI851976:WWQ851977 JW917512:KE917513 TS917512:UA917513 ADO917512:ADW917513 ANK917512:ANS917513 AXG917512:AXO917513 BHC917512:BHK917513 BQY917512:BRG917513 CAU917512:CBC917513 CKQ917512:CKY917513 CUM917512:CUU917513 DEI917512:DEQ917513 DOE917512:DOM917513 DYA917512:DYI917513 EHW917512:EIE917513 ERS917512:ESA917513 FBO917512:FBW917513 FLK917512:FLS917513 FVG917512:FVO917513 GFC917512:GFK917513 GOY917512:GPG917513 GYU917512:GZC917513 HIQ917512:HIY917513 HSM917512:HSU917513 ICI917512:ICQ917513 IME917512:IMM917513 IWA917512:IWI917513 JFW917512:JGE917513 JPS917512:JQA917513 JZO917512:JZW917513 KJK917512:KJS917513 KTG917512:KTO917513 LDC917512:LDK917513 LMY917512:LNG917513 LWU917512:LXC917513 MGQ917512:MGY917513 MQM917512:MQU917513 NAI917512:NAQ917513 NKE917512:NKM917513 NUA917512:NUI917513 ODW917512:OEE917513 ONS917512:OOA917513 OXO917512:OXW917513 PHK917512:PHS917513 PRG917512:PRO917513 QBC917512:QBK917513 QKY917512:QLG917513 QUU917512:QVC917513 REQ917512:REY917513 ROM917512:ROU917513 RYI917512:RYQ917513 SIE917512:SIM917513 SSA917512:SSI917513 TBW917512:TCE917513 TLS917512:TMA917513 TVO917512:TVW917513 UFK917512:UFS917513 UPG917512:UPO917513 UZC917512:UZK917513 VIY917512:VJG917513 VSU917512:VTC917513 WCQ917512:WCY917513 WMM917512:WMU917513 WWI917512:WWQ917513 JW983048:KE983049 TS983048:UA983049 ADO983048:ADW983049 ANK983048:ANS983049 AXG983048:AXO983049 BHC983048:BHK983049 BQY983048:BRG983049 CAU983048:CBC983049 CKQ983048:CKY983049 CUM983048:CUU983049 DEI983048:DEQ983049 DOE983048:DOM983049 DYA983048:DYI983049 EHW983048:EIE983049 ERS983048:ESA983049 FBO983048:FBW983049 FLK983048:FLS983049 FVG983048:FVO983049 GFC983048:GFK983049 GOY983048:GPG983049 GYU983048:GZC983049 HIQ983048:HIY983049 HSM983048:HSU983049 ICI983048:ICQ983049 IME983048:IMM983049 IWA983048:IWI983049 JFW983048:JGE983049 JPS983048:JQA983049 JZO983048:JZW983049 KJK983048:KJS983049 KTG983048:KTO983049 LDC983048:LDK983049 LMY983048:LNG983049 LWU983048:LXC983049 MGQ983048:MGY983049 MQM983048:MQU983049 NAI983048:NAQ983049 NKE983048:NKM983049 NUA983048:NUI983049 ODW983048:OEE983049 ONS983048:OOA983049 OXO983048:OXW983049 PHK983048:PHS983049 PRG983048:PRO983049 QBC983048:QBK983049 QKY983048:QLG983049 QUU983048:QVC983049 REQ983048:REY983049 ROM983048:ROU983049 RYI983048:RYQ983049 SIE983048:SIM983049 SSA983048:SSI983049 TBW983048:TCE983049 TLS983048:TMA983049 TVO983048:TVW983049 UFK983048:UFS983049 UPG983048:UPO983049 UZC983048:UZK983049 VIY983048:VJG983049 VSU983048:VTC983049 WCQ983048:WCY983049 WMM983048:WMU983049 WWI983048:WWQ983049" xr:uid="{00000000-0002-0000-0000-000007000000}">
      <formula1>0</formula1>
      <formula2>999999</formula2>
    </dataValidation>
    <dataValidation allowBlank="1" showInputMessage="1" showErrorMessage="1" error="Introduzca un valor entre 0 y 999999" sqref="HH105:HH116 RD105:RD116 AAZ105:AAZ116 AKV105:AKV116 AUR105:AUR116 BEN105:BEN116 BOJ105:BOJ116 BYF105:BYF116 CIB105:CIB116 CRX105:CRX116 DBT105:DBT116 DLP105:DLP116 DVL105:DVL116 EFH105:EFH116 EPD105:EPD116 EYZ105:EYZ116 FIV105:FIV116 FSR105:FSR116 GCN105:GCN116 GMJ105:GMJ116 GWF105:GWF116 HGB105:HGB116 HPX105:HPX116 HZT105:HZT116 IJP105:IJP116 ITL105:ITL116 JDH105:JDH116 JND105:JND116 JWZ105:JWZ116 KGV105:KGV116 KQR105:KQR116 LAN105:LAN116 LKJ105:LKJ116 LUF105:LUF116 MEB105:MEB116 MNX105:MNX116 MXT105:MXT116 NHP105:NHP116 NRL105:NRL116 OBH105:OBH116 OLD105:OLD116 OUZ105:OUZ116 PEV105:PEV116 POR105:POR116 PYN105:PYN116 QIJ105:QIJ116 QSF105:QSF116 RCB105:RCB116 RLX105:RLX116 RVT105:RVT116 SFP105:SFP116 SPL105:SPL116 SZH105:SZH116 TJD105:TJD116 TSZ105:TSZ116 UCV105:UCV116 UMR105:UMR116 UWN105:UWN116 VGJ105:VGJ116 VQF105:VQF116 WAB105:WAB116 WJX105:WJX116 WTT105:WTT116 P65533:P65544 HI65533:HI65544 RE65533:RE65544 ABA65533:ABA65544 AKW65533:AKW65544 AUS65533:AUS65544 BEO65533:BEO65544 BOK65533:BOK65544 BYG65533:BYG65544 CIC65533:CIC65544 CRY65533:CRY65544 DBU65533:DBU65544 DLQ65533:DLQ65544 DVM65533:DVM65544 EFI65533:EFI65544 EPE65533:EPE65544 EZA65533:EZA65544 FIW65533:FIW65544 FSS65533:FSS65544 GCO65533:GCO65544 GMK65533:GMK65544 GWG65533:GWG65544 HGC65533:HGC65544 HPY65533:HPY65544 HZU65533:HZU65544 IJQ65533:IJQ65544 ITM65533:ITM65544 JDI65533:JDI65544 JNE65533:JNE65544 JXA65533:JXA65544 KGW65533:KGW65544 KQS65533:KQS65544 LAO65533:LAO65544 LKK65533:LKK65544 LUG65533:LUG65544 MEC65533:MEC65544 MNY65533:MNY65544 MXU65533:MXU65544 NHQ65533:NHQ65544 NRM65533:NRM65544 OBI65533:OBI65544 OLE65533:OLE65544 OVA65533:OVA65544 PEW65533:PEW65544 POS65533:POS65544 PYO65533:PYO65544 QIK65533:QIK65544 QSG65533:QSG65544 RCC65533:RCC65544 RLY65533:RLY65544 RVU65533:RVU65544 SFQ65533:SFQ65544 SPM65533:SPM65544 SZI65533:SZI65544 TJE65533:TJE65544 TTA65533:TTA65544 UCW65533:UCW65544 UMS65533:UMS65544 UWO65533:UWO65544 VGK65533:VGK65544 VQG65533:VQG65544 WAC65533:WAC65544 WJY65533:WJY65544 WTU65533:WTU65544 P131069:P131080 HI131069:HI131080 RE131069:RE131080 ABA131069:ABA131080 AKW131069:AKW131080 AUS131069:AUS131080 BEO131069:BEO131080 BOK131069:BOK131080 BYG131069:BYG131080 CIC131069:CIC131080 CRY131069:CRY131080 DBU131069:DBU131080 DLQ131069:DLQ131080 DVM131069:DVM131080 EFI131069:EFI131080 EPE131069:EPE131080 EZA131069:EZA131080 FIW131069:FIW131080 FSS131069:FSS131080 GCO131069:GCO131080 GMK131069:GMK131080 GWG131069:GWG131080 HGC131069:HGC131080 HPY131069:HPY131080 HZU131069:HZU131080 IJQ131069:IJQ131080 ITM131069:ITM131080 JDI131069:JDI131080 JNE131069:JNE131080 JXA131069:JXA131080 KGW131069:KGW131080 KQS131069:KQS131080 LAO131069:LAO131080 LKK131069:LKK131080 LUG131069:LUG131080 MEC131069:MEC131080 MNY131069:MNY131080 MXU131069:MXU131080 NHQ131069:NHQ131080 NRM131069:NRM131080 OBI131069:OBI131080 OLE131069:OLE131080 OVA131069:OVA131080 PEW131069:PEW131080 POS131069:POS131080 PYO131069:PYO131080 QIK131069:QIK131080 QSG131069:QSG131080 RCC131069:RCC131080 RLY131069:RLY131080 RVU131069:RVU131080 SFQ131069:SFQ131080 SPM131069:SPM131080 SZI131069:SZI131080 TJE131069:TJE131080 TTA131069:TTA131080 UCW131069:UCW131080 UMS131069:UMS131080 UWO131069:UWO131080 VGK131069:VGK131080 VQG131069:VQG131080 WAC131069:WAC131080 WJY131069:WJY131080 WTU131069:WTU131080 P196605:P196616 HI196605:HI196616 RE196605:RE196616 ABA196605:ABA196616 AKW196605:AKW196616 AUS196605:AUS196616 BEO196605:BEO196616 BOK196605:BOK196616 BYG196605:BYG196616 CIC196605:CIC196616 CRY196605:CRY196616 DBU196605:DBU196616 DLQ196605:DLQ196616 DVM196605:DVM196616 EFI196605:EFI196616 EPE196605:EPE196616 EZA196605:EZA196616 FIW196605:FIW196616 FSS196605:FSS196616 GCO196605:GCO196616 GMK196605:GMK196616 GWG196605:GWG196616 HGC196605:HGC196616 HPY196605:HPY196616 HZU196605:HZU196616 IJQ196605:IJQ196616 ITM196605:ITM196616 JDI196605:JDI196616 JNE196605:JNE196616 JXA196605:JXA196616 KGW196605:KGW196616 KQS196605:KQS196616 LAO196605:LAO196616 LKK196605:LKK196616 LUG196605:LUG196616 MEC196605:MEC196616 MNY196605:MNY196616 MXU196605:MXU196616 NHQ196605:NHQ196616 NRM196605:NRM196616 OBI196605:OBI196616 OLE196605:OLE196616 OVA196605:OVA196616 PEW196605:PEW196616 POS196605:POS196616 PYO196605:PYO196616 QIK196605:QIK196616 QSG196605:QSG196616 RCC196605:RCC196616 RLY196605:RLY196616 RVU196605:RVU196616 SFQ196605:SFQ196616 SPM196605:SPM196616 SZI196605:SZI196616 TJE196605:TJE196616 TTA196605:TTA196616 UCW196605:UCW196616 UMS196605:UMS196616 UWO196605:UWO196616 VGK196605:VGK196616 VQG196605:VQG196616 WAC196605:WAC196616 WJY196605:WJY196616 WTU196605:WTU196616 P262141:P262152 HI262141:HI262152 RE262141:RE262152 ABA262141:ABA262152 AKW262141:AKW262152 AUS262141:AUS262152 BEO262141:BEO262152 BOK262141:BOK262152 BYG262141:BYG262152 CIC262141:CIC262152 CRY262141:CRY262152 DBU262141:DBU262152 DLQ262141:DLQ262152 DVM262141:DVM262152 EFI262141:EFI262152 EPE262141:EPE262152 EZA262141:EZA262152 FIW262141:FIW262152 FSS262141:FSS262152 GCO262141:GCO262152 GMK262141:GMK262152 GWG262141:GWG262152 HGC262141:HGC262152 HPY262141:HPY262152 HZU262141:HZU262152 IJQ262141:IJQ262152 ITM262141:ITM262152 JDI262141:JDI262152 JNE262141:JNE262152 JXA262141:JXA262152 KGW262141:KGW262152 KQS262141:KQS262152 LAO262141:LAO262152 LKK262141:LKK262152 LUG262141:LUG262152 MEC262141:MEC262152 MNY262141:MNY262152 MXU262141:MXU262152 NHQ262141:NHQ262152 NRM262141:NRM262152 OBI262141:OBI262152 OLE262141:OLE262152 OVA262141:OVA262152 PEW262141:PEW262152 POS262141:POS262152 PYO262141:PYO262152 QIK262141:QIK262152 QSG262141:QSG262152 RCC262141:RCC262152 RLY262141:RLY262152 RVU262141:RVU262152 SFQ262141:SFQ262152 SPM262141:SPM262152 SZI262141:SZI262152 TJE262141:TJE262152 TTA262141:TTA262152 UCW262141:UCW262152 UMS262141:UMS262152 UWO262141:UWO262152 VGK262141:VGK262152 VQG262141:VQG262152 WAC262141:WAC262152 WJY262141:WJY262152 WTU262141:WTU262152 P327677:P327688 HI327677:HI327688 RE327677:RE327688 ABA327677:ABA327688 AKW327677:AKW327688 AUS327677:AUS327688 BEO327677:BEO327688 BOK327677:BOK327688 BYG327677:BYG327688 CIC327677:CIC327688 CRY327677:CRY327688 DBU327677:DBU327688 DLQ327677:DLQ327688 DVM327677:DVM327688 EFI327677:EFI327688 EPE327677:EPE327688 EZA327677:EZA327688 FIW327677:FIW327688 FSS327677:FSS327688 GCO327677:GCO327688 GMK327677:GMK327688 GWG327677:GWG327688 HGC327677:HGC327688 HPY327677:HPY327688 HZU327677:HZU327688 IJQ327677:IJQ327688 ITM327677:ITM327688 JDI327677:JDI327688 JNE327677:JNE327688 JXA327677:JXA327688 KGW327677:KGW327688 KQS327677:KQS327688 LAO327677:LAO327688 LKK327677:LKK327688 LUG327677:LUG327688 MEC327677:MEC327688 MNY327677:MNY327688 MXU327677:MXU327688 NHQ327677:NHQ327688 NRM327677:NRM327688 OBI327677:OBI327688 OLE327677:OLE327688 OVA327677:OVA327688 PEW327677:PEW327688 POS327677:POS327688 PYO327677:PYO327688 QIK327677:QIK327688 QSG327677:QSG327688 RCC327677:RCC327688 RLY327677:RLY327688 RVU327677:RVU327688 SFQ327677:SFQ327688 SPM327677:SPM327688 SZI327677:SZI327688 TJE327677:TJE327688 TTA327677:TTA327688 UCW327677:UCW327688 UMS327677:UMS327688 UWO327677:UWO327688 VGK327677:VGK327688 VQG327677:VQG327688 WAC327677:WAC327688 WJY327677:WJY327688 WTU327677:WTU327688 P393213:P393224 HI393213:HI393224 RE393213:RE393224 ABA393213:ABA393224 AKW393213:AKW393224 AUS393213:AUS393224 BEO393213:BEO393224 BOK393213:BOK393224 BYG393213:BYG393224 CIC393213:CIC393224 CRY393213:CRY393224 DBU393213:DBU393224 DLQ393213:DLQ393224 DVM393213:DVM393224 EFI393213:EFI393224 EPE393213:EPE393224 EZA393213:EZA393224 FIW393213:FIW393224 FSS393213:FSS393224 GCO393213:GCO393224 GMK393213:GMK393224 GWG393213:GWG393224 HGC393213:HGC393224 HPY393213:HPY393224 HZU393213:HZU393224 IJQ393213:IJQ393224 ITM393213:ITM393224 JDI393213:JDI393224 JNE393213:JNE393224 JXA393213:JXA393224 KGW393213:KGW393224 KQS393213:KQS393224 LAO393213:LAO393224 LKK393213:LKK393224 LUG393213:LUG393224 MEC393213:MEC393224 MNY393213:MNY393224 MXU393213:MXU393224 NHQ393213:NHQ393224 NRM393213:NRM393224 OBI393213:OBI393224 OLE393213:OLE393224 OVA393213:OVA393224 PEW393213:PEW393224 POS393213:POS393224 PYO393213:PYO393224 QIK393213:QIK393224 QSG393213:QSG393224 RCC393213:RCC393224 RLY393213:RLY393224 RVU393213:RVU393224 SFQ393213:SFQ393224 SPM393213:SPM393224 SZI393213:SZI393224 TJE393213:TJE393224 TTA393213:TTA393224 UCW393213:UCW393224 UMS393213:UMS393224 UWO393213:UWO393224 VGK393213:VGK393224 VQG393213:VQG393224 WAC393213:WAC393224 WJY393213:WJY393224 WTU393213:WTU393224 P458749:P458760 HI458749:HI458760 RE458749:RE458760 ABA458749:ABA458760 AKW458749:AKW458760 AUS458749:AUS458760 BEO458749:BEO458760 BOK458749:BOK458760 BYG458749:BYG458760 CIC458749:CIC458760 CRY458749:CRY458760 DBU458749:DBU458760 DLQ458749:DLQ458760 DVM458749:DVM458760 EFI458749:EFI458760 EPE458749:EPE458760 EZA458749:EZA458760 FIW458749:FIW458760 FSS458749:FSS458760 GCO458749:GCO458760 GMK458749:GMK458760 GWG458749:GWG458760 HGC458749:HGC458760 HPY458749:HPY458760 HZU458749:HZU458760 IJQ458749:IJQ458760 ITM458749:ITM458760 JDI458749:JDI458760 JNE458749:JNE458760 JXA458749:JXA458760 KGW458749:KGW458760 KQS458749:KQS458760 LAO458749:LAO458760 LKK458749:LKK458760 LUG458749:LUG458760 MEC458749:MEC458760 MNY458749:MNY458760 MXU458749:MXU458760 NHQ458749:NHQ458760 NRM458749:NRM458760 OBI458749:OBI458760 OLE458749:OLE458760 OVA458749:OVA458760 PEW458749:PEW458760 POS458749:POS458760 PYO458749:PYO458760 QIK458749:QIK458760 QSG458749:QSG458760 RCC458749:RCC458760 RLY458749:RLY458760 RVU458749:RVU458760 SFQ458749:SFQ458760 SPM458749:SPM458760 SZI458749:SZI458760 TJE458749:TJE458760 TTA458749:TTA458760 UCW458749:UCW458760 UMS458749:UMS458760 UWO458749:UWO458760 VGK458749:VGK458760 VQG458749:VQG458760 WAC458749:WAC458760 WJY458749:WJY458760 WTU458749:WTU458760 P524285:P524296 HI524285:HI524296 RE524285:RE524296 ABA524285:ABA524296 AKW524285:AKW524296 AUS524285:AUS524296 BEO524285:BEO524296 BOK524285:BOK524296 BYG524285:BYG524296 CIC524285:CIC524296 CRY524285:CRY524296 DBU524285:DBU524296 DLQ524285:DLQ524296 DVM524285:DVM524296 EFI524285:EFI524296 EPE524285:EPE524296 EZA524285:EZA524296 FIW524285:FIW524296 FSS524285:FSS524296 GCO524285:GCO524296 GMK524285:GMK524296 GWG524285:GWG524296 HGC524285:HGC524296 HPY524285:HPY524296 HZU524285:HZU524296 IJQ524285:IJQ524296 ITM524285:ITM524296 JDI524285:JDI524296 JNE524285:JNE524296 JXA524285:JXA524296 KGW524285:KGW524296 KQS524285:KQS524296 LAO524285:LAO524296 LKK524285:LKK524296 LUG524285:LUG524296 MEC524285:MEC524296 MNY524285:MNY524296 MXU524285:MXU524296 NHQ524285:NHQ524296 NRM524285:NRM524296 OBI524285:OBI524296 OLE524285:OLE524296 OVA524285:OVA524296 PEW524285:PEW524296 POS524285:POS524296 PYO524285:PYO524296 QIK524285:QIK524296 QSG524285:QSG524296 RCC524285:RCC524296 RLY524285:RLY524296 RVU524285:RVU524296 SFQ524285:SFQ524296 SPM524285:SPM524296 SZI524285:SZI524296 TJE524285:TJE524296 TTA524285:TTA524296 UCW524285:UCW524296 UMS524285:UMS524296 UWO524285:UWO524296 VGK524285:VGK524296 VQG524285:VQG524296 WAC524285:WAC524296 WJY524285:WJY524296 WTU524285:WTU524296 P589821:P589832 HI589821:HI589832 RE589821:RE589832 ABA589821:ABA589832 AKW589821:AKW589832 AUS589821:AUS589832 BEO589821:BEO589832 BOK589821:BOK589832 BYG589821:BYG589832 CIC589821:CIC589832 CRY589821:CRY589832 DBU589821:DBU589832 DLQ589821:DLQ589832 DVM589821:DVM589832 EFI589821:EFI589832 EPE589821:EPE589832 EZA589821:EZA589832 FIW589821:FIW589832 FSS589821:FSS589832 GCO589821:GCO589832 GMK589821:GMK589832 GWG589821:GWG589832 HGC589821:HGC589832 HPY589821:HPY589832 HZU589821:HZU589832 IJQ589821:IJQ589832 ITM589821:ITM589832 JDI589821:JDI589832 JNE589821:JNE589832 JXA589821:JXA589832 KGW589821:KGW589832 KQS589821:KQS589832 LAO589821:LAO589832 LKK589821:LKK589832 LUG589821:LUG589832 MEC589821:MEC589832 MNY589821:MNY589832 MXU589821:MXU589832 NHQ589821:NHQ589832 NRM589821:NRM589832 OBI589821:OBI589832 OLE589821:OLE589832 OVA589821:OVA589832 PEW589821:PEW589832 POS589821:POS589832 PYO589821:PYO589832 QIK589821:QIK589832 QSG589821:QSG589832 RCC589821:RCC589832 RLY589821:RLY589832 RVU589821:RVU589832 SFQ589821:SFQ589832 SPM589821:SPM589832 SZI589821:SZI589832 TJE589821:TJE589832 TTA589821:TTA589832 UCW589821:UCW589832 UMS589821:UMS589832 UWO589821:UWO589832 VGK589821:VGK589832 VQG589821:VQG589832 WAC589821:WAC589832 WJY589821:WJY589832 WTU589821:WTU589832 P655357:P655368 HI655357:HI655368 RE655357:RE655368 ABA655357:ABA655368 AKW655357:AKW655368 AUS655357:AUS655368 BEO655357:BEO655368 BOK655357:BOK655368 BYG655357:BYG655368 CIC655357:CIC655368 CRY655357:CRY655368 DBU655357:DBU655368 DLQ655357:DLQ655368 DVM655357:DVM655368 EFI655357:EFI655368 EPE655357:EPE655368 EZA655357:EZA655368 FIW655357:FIW655368 FSS655357:FSS655368 GCO655357:GCO655368 GMK655357:GMK655368 GWG655357:GWG655368 HGC655357:HGC655368 HPY655357:HPY655368 HZU655357:HZU655368 IJQ655357:IJQ655368 ITM655357:ITM655368 JDI655357:JDI655368 JNE655357:JNE655368 JXA655357:JXA655368 KGW655357:KGW655368 KQS655357:KQS655368 LAO655357:LAO655368 LKK655357:LKK655368 LUG655357:LUG655368 MEC655357:MEC655368 MNY655357:MNY655368 MXU655357:MXU655368 NHQ655357:NHQ655368 NRM655357:NRM655368 OBI655357:OBI655368 OLE655357:OLE655368 OVA655357:OVA655368 PEW655357:PEW655368 POS655357:POS655368 PYO655357:PYO655368 QIK655357:QIK655368 QSG655357:QSG655368 RCC655357:RCC655368 RLY655357:RLY655368 RVU655357:RVU655368 SFQ655357:SFQ655368 SPM655357:SPM655368 SZI655357:SZI655368 TJE655357:TJE655368 TTA655357:TTA655368 UCW655357:UCW655368 UMS655357:UMS655368 UWO655357:UWO655368 VGK655357:VGK655368 VQG655357:VQG655368 WAC655357:WAC655368 WJY655357:WJY655368 WTU655357:WTU655368 P720893:P720904 HI720893:HI720904 RE720893:RE720904 ABA720893:ABA720904 AKW720893:AKW720904 AUS720893:AUS720904 BEO720893:BEO720904 BOK720893:BOK720904 BYG720893:BYG720904 CIC720893:CIC720904 CRY720893:CRY720904 DBU720893:DBU720904 DLQ720893:DLQ720904 DVM720893:DVM720904 EFI720893:EFI720904 EPE720893:EPE720904 EZA720893:EZA720904 FIW720893:FIW720904 FSS720893:FSS720904 GCO720893:GCO720904 GMK720893:GMK720904 GWG720893:GWG720904 HGC720893:HGC720904 HPY720893:HPY720904 HZU720893:HZU720904 IJQ720893:IJQ720904 ITM720893:ITM720904 JDI720893:JDI720904 JNE720893:JNE720904 JXA720893:JXA720904 KGW720893:KGW720904 KQS720893:KQS720904 LAO720893:LAO720904 LKK720893:LKK720904 LUG720893:LUG720904 MEC720893:MEC720904 MNY720893:MNY720904 MXU720893:MXU720904 NHQ720893:NHQ720904 NRM720893:NRM720904 OBI720893:OBI720904 OLE720893:OLE720904 OVA720893:OVA720904 PEW720893:PEW720904 POS720893:POS720904 PYO720893:PYO720904 QIK720893:QIK720904 QSG720893:QSG720904 RCC720893:RCC720904 RLY720893:RLY720904 RVU720893:RVU720904 SFQ720893:SFQ720904 SPM720893:SPM720904 SZI720893:SZI720904 TJE720893:TJE720904 TTA720893:TTA720904 UCW720893:UCW720904 UMS720893:UMS720904 UWO720893:UWO720904 VGK720893:VGK720904 VQG720893:VQG720904 WAC720893:WAC720904 WJY720893:WJY720904 WTU720893:WTU720904 P786429:P786440 HI786429:HI786440 RE786429:RE786440 ABA786429:ABA786440 AKW786429:AKW786440 AUS786429:AUS786440 BEO786429:BEO786440 BOK786429:BOK786440 BYG786429:BYG786440 CIC786429:CIC786440 CRY786429:CRY786440 DBU786429:DBU786440 DLQ786429:DLQ786440 DVM786429:DVM786440 EFI786429:EFI786440 EPE786429:EPE786440 EZA786429:EZA786440 FIW786429:FIW786440 FSS786429:FSS786440 GCO786429:GCO786440 GMK786429:GMK786440 GWG786429:GWG786440 HGC786429:HGC786440 HPY786429:HPY786440 HZU786429:HZU786440 IJQ786429:IJQ786440 ITM786429:ITM786440 JDI786429:JDI786440 JNE786429:JNE786440 JXA786429:JXA786440 KGW786429:KGW786440 KQS786429:KQS786440 LAO786429:LAO786440 LKK786429:LKK786440 LUG786429:LUG786440 MEC786429:MEC786440 MNY786429:MNY786440 MXU786429:MXU786440 NHQ786429:NHQ786440 NRM786429:NRM786440 OBI786429:OBI786440 OLE786429:OLE786440 OVA786429:OVA786440 PEW786429:PEW786440 POS786429:POS786440 PYO786429:PYO786440 QIK786429:QIK786440 QSG786429:QSG786440 RCC786429:RCC786440 RLY786429:RLY786440 RVU786429:RVU786440 SFQ786429:SFQ786440 SPM786429:SPM786440 SZI786429:SZI786440 TJE786429:TJE786440 TTA786429:TTA786440 UCW786429:UCW786440 UMS786429:UMS786440 UWO786429:UWO786440 VGK786429:VGK786440 VQG786429:VQG786440 WAC786429:WAC786440 WJY786429:WJY786440 WTU786429:WTU786440 P851965:P851976 HI851965:HI851976 RE851965:RE851976 ABA851965:ABA851976 AKW851965:AKW851976 AUS851965:AUS851976 BEO851965:BEO851976 BOK851965:BOK851976 BYG851965:BYG851976 CIC851965:CIC851976 CRY851965:CRY851976 DBU851965:DBU851976 DLQ851965:DLQ851976 DVM851965:DVM851976 EFI851965:EFI851976 EPE851965:EPE851976 EZA851965:EZA851976 FIW851965:FIW851976 FSS851965:FSS851976 GCO851965:GCO851976 GMK851965:GMK851976 GWG851965:GWG851976 HGC851965:HGC851976 HPY851965:HPY851976 HZU851965:HZU851976 IJQ851965:IJQ851976 ITM851965:ITM851976 JDI851965:JDI851976 JNE851965:JNE851976 JXA851965:JXA851976 KGW851965:KGW851976 KQS851965:KQS851976 LAO851965:LAO851976 LKK851965:LKK851976 LUG851965:LUG851976 MEC851965:MEC851976 MNY851965:MNY851976 MXU851965:MXU851976 NHQ851965:NHQ851976 NRM851965:NRM851976 OBI851965:OBI851976 OLE851965:OLE851976 OVA851965:OVA851976 PEW851965:PEW851976 POS851965:POS851976 PYO851965:PYO851976 QIK851965:QIK851976 QSG851965:QSG851976 RCC851965:RCC851976 RLY851965:RLY851976 RVU851965:RVU851976 SFQ851965:SFQ851976 SPM851965:SPM851976 SZI851965:SZI851976 TJE851965:TJE851976 TTA851965:TTA851976 UCW851965:UCW851976 UMS851965:UMS851976 UWO851965:UWO851976 VGK851965:VGK851976 VQG851965:VQG851976 WAC851965:WAC851976 WJY851965:WJY851976 WTU851965:WTU851976 P917501:P917512 HI917501:HI917512 RE917501:RE917512 ABA917501:ABA917512 AKW917501:AKW917512 AUS917501:AUS917512 BEO917501:BEO917512 BOK917501:BOK917512 BYG917501:BYG917512 CIC917501:CIC917512 CRY917501:CRY917512 DBU917501:DBU917512 DLQ917501:DLQ917512 DVM917501:DVM917512 EFI917501:EFI917512 EPE917501:EPE917512 EZA917501:EZA917512 FIW917501:FIW917512 FSS917501:FSS917512 GCO917501:GCO917512 GMK917501:GMK917512 GWG917501:GWG917512 HGC917501:HGC917512 HPY917501:HPY917512 HZU917501:HZU917512 IJQ917501:IJQ917512 ITM917501:ITM917512 JDI917501:JDI917512 JNE917501:JNE917512 JXA917501:JXA917512 KGW917501:KGW917512 KQS917501:KQS917512 LAO917501:LAO917512 LKK917501:LKK917512 LUG917501:LUG917512 MEC917501:MEC917512 MNY917501:MNY917512 MXU917501:MXU917512 NHQ917501:NHQ917512 NRM917501:NRM917512 OBI917501:OBI917512 OLE917501:OLE917512 OVA917501:OVA917512 PEW917501:PEW917512 POS917501:POS917512 PYO917501:PYO917512 QIK917501:QIK917512 QSG917501:QSG917512 RCC917501:RCC917512 RLY917501:RLY917512 RVU917501:RVU917512 SFQ917501:SFQ917512 SPM917501:SPM917512 SZI917501:SZI917512 TJE917501:TJE917512 TTA917501:TTA917512 UCW917501:UCW917512 UMS917501:UMS917512 UWO917501:UWO917512 VGK917501:VGK917512 VQG917501:VQG917512 WAC917501:WAC917512 WJY917501:WJY917512 WTU917501:WTU917512 P983037:P983048 HI983037:HI983048 RE983037:RE983048 ABA983037:ABA983048 AKW983037:AKW983048 AUS983037:AUS983048 BEO983037:BEO983048 BOK983037:BOK983048 BYG983037:BYG983048 CIC983037:CIC983048 CRY983037:CRY983048 DBU983037:DBU983048 DLQ983037:DLQ983048 DVM983037:DVM983048 EFI983037:EFI983048 EPE983037:EPE983048 EZA983037:EZA983048 FIW983037:FIW983048 FSS983037:FSS983048 GCO983037:GCO983048 GMK983037:GMK983048 GWG983037:GWG983048 HGC983037:HGC983048 HPY983037:HPY983048 HZU983037:HZU983048 IJQ983037:IJQ983048 ITM983037:ITM983048 JDI983037:JDI983048 JNE983037:JNE983048 JXA983037:JXA983048 KGW983037:KGW983048 KQS983037:KQS983048 LAO983037:LAO983048 LKK983037:LKK983048 LUG983037:LUG983048 MEC983037:MEC983048 MNY983037:MNY983048 MXU983037:MXU983048 NHQ983037:NHQ983048 NRM983037:NRM983048 OBI983037:OBI983048 OLE983037:OLE983048 OVA983037:OVA983048 PEW983037:PEW983048 POS983037:POS983048 PYO983037:PYO983048 QIK983037:QIK983048 QSG983037:QSG983048 RCC983037:RCC983048 RLY983037:RLY983048 RVU983037:RVU983048 SFQ983037:SFQ983048 SPM983037:SPM983048 SZI983037:SZI983048 TJE983037:TJE983048 TTA983037:TTA983048 UCW983037:UCW983048 UMS983037:UMS983048 UWO983037:UWO983048 VGK983037:VGK983048 VQG983037:VQG983048 WAC983037:WAC983048 WJY983037:WJY983048 WTU983037:WTU983048 JU105:JU115 TQ105:TQ115 ADM105:ADM115 ANI105:ANI115 AXE105:AXE115 BHA105:BHA115 BQW105:BQW115 CAS105:CAS115 CKO105:CKO115 CUK105:CUK115 DEG105:DEG115 DOC105:DOC115 DXY105:DXY115 EHU105:EHU115 ERQ105:ERQ115 FBM105:FBM115 FLI105:FLI115 FVE105:FVE115 GFA105:GFA115 GOW105:GOW115 GYS105:GYS115 HIO105:HIO115 HSK105:HSK115 ICG105:ICG115 IMC105:IMC115 IVY105:IVY115 JFU105:JFU115 JPQ105:JPQ115 JZM105:JZM115 KJI105:KJI115 KTE105:KTE115 LDA105:LDA115 LMW105:LMW115 LWS105:LWS115 MGO105:MGO115 MQK105:MQK115 NAG105:NAG115 NKC105:NKC115 NTY105:NTY115 ODU105:ODU115 ONQ105:ONQ115 OXM105:OXM115 PHI105:PHI115 PRE105:PRE115 QBA105:QBA115 QKW105:QKW115 QUS105:QUS115 REO105:REO115 ROK105:ROK115 RYG105:RYG115 SIC105:SIC115 SRY105:SRY115 TBU105:TBU115 TLQ105:TLQ115 TVM105:TVM115 UFI105:UFI115 UPE105:UPE115 UZA105:UZA115 VIW105:VIW115 VSS105:VSS115 WCO105:WCO115 WMK105:WMK115 WWG105:WWG115 JV65533:JV65543 TR65533:TR65543 ADN65533:ADN65543 ANJ65533:ANJ65543 AXF65533:AXF65543 BHB65533:BHB65543 BQX65533:BQX65543 CAT65533:CAT65543 CKP65533:CKP65543 CUL65533:CUL65543 DEH65533:DEH65543 DOD65533:DOD65543 DXZ65533:DXZ65543 EHV65533:EHV65543 ERR65533:ERR65543 FBN65533:FBN65543 FLJ65533:FLJ65543 FVF65533:FVF65543 GFB65533:GFB65543 GOX65533:GOX65543 GYT65533:GYT65543 HIP65533:HIP65543 HSL65533:HSL65543 ICH65533:ICH65543 IMD65533:IMD65543 IVZ65533:IVZ65543 JFV65533:JFV65543 JPR65533:JPR65543 JZN65533:JZN65543 KJJ65533:KJJ65543 KTF65533:KTF65543 LDB65533:LDB65543 LMX65533:LMX65543 LWT65533:LWT65543 MGP65533:MGP65543 MQL65533:MQL65543 NAH65533:NAH65543 NKD65533:NKD65543 NTZ65533:NTZ65543 ODV65533:ODV65543 ONR65533:ONR65543 OXN65533:OXN65543 PHJ65533:PHJ65543 PRF65533:PRF65543 QBB65533:QBB65543 QKX65533:QKX65543 QUT65533:QUT65543 REP65533:REP65543 ROL65533:ROL65543 RYH65533:RYH65543 SID65533:SID65543 SRZ65533:SRZ65543 TBV65533:TBV65543 TLR65533:TLR65543 TVN65533:TVN65543 UFJ65533:UFJ65543 UPF65533:UPF65543 UZB65533:UZB65543 VIX65533:VIX65543 VST65533:VST65543 WCP65533:WCP65543 WML65533:WML65543 WWH65533:WWH65543 JV131069:JV131079 TR131069:TR131079 ADN131069:ADN131079 ANJ131069:ANJ131079 AXF131069:AXF131079 BHB131069:BHB131079 BQX131069:BQX131079 CAT131069:CAT131079 CKP131069:CKP131079 CUL131069:CUL131079 DEH131069:DEH131079 DOD131069:DOD131079 DXZ131069:DXZ131079 EHV131069:EHV131079 ERR131069:ERR131079 FBN131069:FBN131079 FLJ131069:FLJ131079 FVF131069:FVF131079 GFB131069:GFB131079 GOX131069:GOX131079 GYT131069:GYT131079 HIP131069:HIP131079 HSL131069:HSL131079 ICH131069:ICH131079 IMD131069:IMD131079 IVZ131069:IVZ131079 JFV131069:JFV131079 JPR131069:JPR131079 JZN131069:JZN131079 KJJ131069:KJJ131079 KTF131069:KTF131079 LDB131069:LDB131079 LMX131069:LMX131079 LWT131069:LWT131079 MGP131069:MGP131079 MQL131069:MQL131079 NAH131069:NAH131079 NKD131069:NKD131079 NTZ131069:NTZ131079 ODV131069:ODV131079 ONR131069:ONR131079 OXN131069:OXN131079 PHJ131069:PHJ131079 PRF131069:PRF131079 QBB131069:QBB131079 QKX131069:QKX131079 QUT131069:QUT131079 REP131069:REP131079 ROL131069:ROL131079 RYH131069:RYH131079 SID131069:SID131079 SRZ131069:SRZ131079 TBV131069:TBV131079 TLR131069:TLR131079 TVN131069:TVN131079 UFJ131069:UFJ131079 UPF131069:UPF131079 UZB131069:UZB131079 VIX131069:VIX131079 VST131069:VST131079 WCP131069:WCP131079 WML131069:WML131079 WWH131069:WWH131079 JV196605:JV196615 TR196605:TR196615 ADN196605:ADN196615 ANJ196605:ANJ196615 AXF196605:AXF196615 BHB196605:BHB196615 BQX196605:BQX196615 CAT196605:CAT196615 CKP196605:CKP196615 CUL196605:CUL196615 DEH196605:DEH196615 DOD196605:DOD196615 DXZ196605:DXZ196615 EHV196605:EHV196615 ERR196605:ERR196615 FBN196605:FBN196615 FLJ196605:FLJ196615 FVF196605:FVF196615 GFB196605:GFB196615 GOX196605:GOX196615 GYT196605:GYT196615 HIP196605:HIP196615 HSL196605:HSL196615 ICH196605:ICH196615 IMD196605:IMD196615 IVZ196605:IVZ196615 JFV196605:JFV196615 JPR196605:JPR196615 JZN196605:JZN196615 KJJ196605:KJJ196615 KTF196605:KTF196615 LDB196605:LDB196615 LMX196605:LMX196615 LWT196605:LWT196615 MGP196605:MGP196615 MQL196605:MQL196615 NAH196605:NAH196615 NKD196605:NKD196615 NTZ196605:NTZ196615 ODV196605:ODV196615 ONR196605:ONR196615 OXN196605:OXN196615 PHJ196605:PHJ196615 PRF196605:PRF196615 QBB196605:QBB196615 QKX196605:QKX196615 QUT196605:QUT196615 REP196605:REP196615 ROL196605:ROL196615 RYH196605:RYH196615 SID196605:SID196615 SRZ196605:SRZ196615 TBV196605:TBV196615 TLR196605:TLR196615 TVN196605:TVN196615 UFJ196605:UFJ196615 UPF196605:UPF196615 UZB196605:UZB196615 VIX196605:VIX196615 VST196605:VST196615 WCP196605:WCP196615 WML196605:WML196615 WWH196605:WWH196615 JV262141:JV262151 TR262141:TR262151 ADN262141:ADN262151 ANJ262141:ANJ262151 AXF262141:AXF262151 BHB262141:BHB262151 BQX262141:BQX262151 CAT262141:CAT262151 CKP262141:CKP262151 CUL262141:CUL262151 DEH262141:DEH262151 DOD262141:DOD262151 DXZ262141:DXZ262151 EHV262141:EHV262151 ERR262141:ERR262151 FBN262141:FBN262151 FLJ262141:FLJ262151 FVF262141:FVF262151 GFB262141:GFB262151 GOX262141:GOX262151 GYT262141:GYT262151 HIP262141:HIP262151 HSL262141:HSL262151 ICH262141:ICH262151 IMD262141:IMD262151 IVZ262141:IVZ262151 JFV262141:JFV262151 JPR262141:JPR262151 JZN262141:JZN262151 KJJ262141:KJJ262151 KTF262141:KTF262151 LDB262141:LDB262151 LMX262141:LMX262151 LWT262141:LWT262151 MGP262141:MGP262151 MQL262141:MQL262151 NAH262141:NAH262151 NKD262141:NKD262151 NTZ262141:NTZ262151 ODV262141:ODV262151 ONR262141:ONR262151 OXN262141:OXN262151 PHJ262141:PHJ262151 PRF262141:PRF262151 QBB262141:QBB262151 QKX262141:QKX262151 QUT262141:QUT262151 REP262141:REP262151 ROL262141:ROL262151 RYH262141:RYH262151 SID262141:SID262151 SRZ262141:SRZ262151 TBV262141:TBV262151 TLR262141:TLR262151 TVN262141:TVN262151 UFJ262141:UFJ262151 UPF262141:UPF262151 UZB262141:UZB262151 VIX262141:VIX262151 VST262141:VST262151 WCP262141:WCP262151 WML262141:WML262151 WWH262141:WWH262151 JV327677:JV327687 TR327677:TR327687 ADN327677:ADN327687 ANJ327677:ANJ327687 AXF327677:AXF327687 BHB327677:BHB327687 BQX327677:BQX327687 CAT327677:CAT327687 CKP327677:CKP327687 CUL327677:CUL327687 DEH327677:DEH327687 DOD327677:DOD327687 DXZ327677:DXZ327687 EHV327677:EHV327687 ERR327677:ERR327687 FBN327677:FBN327687 FLJ327677:FLJ327687 FVF327677:FVF327687 GFB327677:GFB327687 GOX327677:GOX327687 GYT327677:GYT327687 HIP327677:HIP327687 HSL327677:HSL327687 ICH327677:ICH327687 IMD327677:IMD327687 IVZ327677:IVZ327687 JFV327677:JFV327687 JPR327677:JPR327687 JZN327677:JZN327687 KJJ327677:KJJ327687 KTF327677:KTF327687 LDB327677:LDB327687 LMX327677:LMX327687 LWT327677:LWT327687 MGP327677:MGP327687 MQL327677:MQL327687 NAH327677:NAH327687 NKD327677:NKD327687 NTZ327677:NTZ327687 ODV327677:ODV327687 ONR327677:ONR327687 OXN327677:OXN327687 PHJ327677:PHJ327687 PRF327677:PRF327687 QBB327677:QBB327687 QKX327677:QKX327687 QUT327677:QUT327687 REP327677:REP327687 ROL327677:ROL327687 RYH327677:RYH327687 SID327677:SID327687 SRZ327677:SRZ327687 TBV327677:TBV327687 TLR327677:TLR327687 TVN327677:TVN327687 UFJ327677:UFJ327687 UPF327677:UPF327687 UZB327677:UZB327687 VIX327677:VIX327687 VST327677:VST327687 WCP327677:WCP327687 WML327677:WML327687 WWH327677:WWH327687 JV393213:JV393223 TR393213:TR393223 ADN393213:ADN393223 ANJ393213:ANJ393223 AXF393213:AXF393223 BHB393213:BHB393223 BQX393213:BQX393223 CAT393213:CAT393223 CKP393213:CKP393223 CUL393213:CUL393223 DEH393213:DEH393223 DOD393213:DOD393223 DXZ393213:DXZ393223 EHV393213:EHV393223 ERR393213:ERR393223 FBN393213:FBN393223 FLJ393213:FLJ393223 FVF393213:FVF393223 GFB393213:GFB393223 GOX393213:GOX393223 GYT393213:GYT393223 HIP393213:HIP393223 HSL393213:HSL393223 ICH393213:ICH393223 IMD393213:IMD393223 IVZ393213:IVZ393223 JFV393213:JFV393223 JPR393213:JPR393223 JZN393213:JZN393223 KJJ393213:KJJ393223 KTF393213:KTF393223 LDB393213:LDB393223 LMX393213:LMX393223 LWT393213:LWT393223 MGP393213:MGP393223 MQL393213:MQL393223 NAH393213:NAH393223 NKD393213:NKD393223 NTZ393213:NTZ393223 ODV393213:ODV393223 ONR393213:ONR393223 OXN393213:OXN393223 PHJ393213:PHJ393223 PRF393213:PRF393223 QBB393213:QBB393223 QKX393213:QKX393223 QUT393213:QUT393223 REP393213:REP393223 ROL393213:ROL393223 RYH393213:RYH393223 SID393213:SID393223 SRZ393213:SRZ393223 TBV393213:TBV393223 TLR393213:TLR393223 TVN393213:TVN393223 UFJ393213:UFJ393223 UPF393213:UPF393223 UZB393213:UZB393223 VIX393213:VIX393223 VST393213:VST393223 WCP393213:WCP393223 WML393213:WML393223 WWH393213:WWH393223 JV458749:JV458759 TR458749:TR458759 ADN458749:ADN458759 ANJ458749:ANJ458759 AXF458749:AXF458759 BHB458749:BHB458759 BQX458749:BQX458759 CAT458749:CAT458759 CKP458749:CKP458759 CUL458749:CUL458759 DEH458749:DEH458759 DOD458749:DOD458759 DXZ458749:DXZ458759 EHV458749:EHV458759 ERR458749:ERR458759 FBN458749:FBN458759 FLJ458749:FLJ458759 FVF458749:FVF458759 GFB458749:GFB458759 GOX458749:GOX458759 GYT458749:GYT458759 HIP458749:HIP458759 HSL458749:HSL458759 ICH458749:ICH458759 IMD458749:IMD458759 IVZ458749:IVZ458759 JFV458749:JFV458759 JPR458749:JPR458759 JZN458749:JZN458759 KJJ458749:KJJ458759 KTF458749:KTF458759 LDB458749:LDB458759 LMX458749:LMX458759 LWT458749:LWT458759 MGP458749:MGP458759 MQL458749:MQL458759 NAH458749:NAH458759 NKD458749:NKD458759 NTZ458749:NTZ458759 ODV458749:ODV458759 ONR458749:ONR458759 OXN458749:OXN458759 PHJ458749:PHJ458759 PRF458749:PRF458759 QBB458749:QBB458759 QKX458749:QKX458759 QUT458749:QUT458759 REP458749:REP458759 ROL458749:ROL458759 RYH458749:RYH458759 SID458749:SID458759 SRZ458749:SRZ458759 TBV458749:TBV458759 TLR458749:TLR458759 TVN458749:TVN458759 UFJ458749:UFJ458759 UPF458749:UPF458759 UZB458749:UZB458759 VIX458749:VIX458759 VST458749:VST458759 WCP458749:WCP458759 WML458749:WML458759 WWH458749:WWH458759 JV524285:JV524295 TR524285:TR524295 ADN524285:ADN524295 ANJ524285:ANJ524295 AXF524285:AXF524295 BHB524285:BHB524295 BQX524285:BQX524295 CAT524285:CAT524295 CKP524285:CKP524295 CUL524285:CUL524295 DEH524285:DEH524295 DOD524285:DOD524295 DXZ524285:DXZ524295 EHV524285:EHV524295 ERR524285:ERR524295 FBN524285:FBN524295 FLJ524285:FLJ524295 FVF524285:FVF524295 GFB524285:GFB524295 GOX524285:GOX524295 GYT524285:GYT524295 HIP524285:HIP524295 HSL524285:HSL524295 ICH524285:ICH524295 IMD524285:IMD524295 IVZ524285:IVZ524295 JFV524285:JFV524295 JPR524285:JPR524295 JZN524285:JZN524295 KJJ524285:KJJ524295 KTF524285:KTF524295 LDB524285:LDB524295 LMX524285:LMX524295 LWT524285:LWT524295 MGP524285:MGP524295 MQL524285:MQL524295 NAH524285:NAH524295 NKD524285:NKD524295 NTZ524285:NTZ524295 ODV524285:ODV524295 ONR524285:ONR524295 OXN524285:OXN524295 PHJ524285:PHJ524295 PRF524285:PRF524295 QBB524285:QBB524295 QKX524285:QKX524295 QUT524285:QUT524295 REP524285:REP524295 ROL524285:ROL524295 RYH524285:RYH524295 SID524285:SID524295 SRZ524285:SRZ524295 TBV524285:TBV524295 TLR524285:TLR524295 TVN524285:TVN524295 UFJ524285:UFJ524295 UPF524285:UPF524295 UZB524285:UZB524295 VIX524285:VIX524295 VST524285:VST524295 WCP524285:WCP524295 WML524285:WML524295 WWH524285:WWH524295 JV589821:JV589831 TR589821:TR589831 ADN589821:ADN589831 ANJ589821:ANJ589831 AXF589821:AXF589831 BHB589821:BHB589831 BQX589821:BQX589831 CAT589821:CAT589831 CKP589821:CKP589831 CUL589821:CUL589831 DEH589821:DEH589831 DOD589821:DOD589831 DXZ589821:DXZ589831 EHV589821:EHV589831 ERR589821:ERR589831 FBN589821:FBN589831 FLJ589821:FLJ589831 FVF589821:FVF589831 GFB589821:GFB589831 GOX589821:GOX589831 GYT589821:GYT589831 HIP589821:HIP589831 HSL589821:HSL589831 ICH589821:ICH589831 IMD589821:IMD589831 IVZ589821:IVZ589831 JFV589821:JFV589831 JPR589821:JPR589831 JZN589821:JZN589831 KJJ589821:KJJ589831 KTF589821:KTF589831 LDB589821:LDB589831 LMX589821:LMX589831 LWT589821:LWT589831 MGP589821:MGP589831 MQL589821:MQL589831 NAH589821:NAH589831 NKD589821:NKD589831 NTZ589821:NTZ589831 ODV589821:ODV589831 ONR589821:ONR589831 OXN589821:OXN589831 PHJ589821:PHJ589831 PRF589821:PRF589831 QBB589821:QBB589831 QKX589821:QKX589831 QUT589821:QUT589831 REP589821:REP589831 ROL589821:ROL589831 RYH589821:RYH589831 SID589821:SID589831 SRZ589821:SRZ589831 TBV589821:TBV589831 TLR589821:TLR589831 TVN589821:TVN589831 UFJ589821:UFJ589831 UPF589821:UPF589831 UZB589821:UZB589831 VIX589821:VIX589831 VST589821:VST589831 WCP589821:WCP589831 WML589821:WML589831 WWH589821:WWH589831 JV655357:JV655367 TR655357:TR655367 ADN655357:ADN655367 ANJ655357:ANJ655367 AXF655357:AXF655367 BHB655357:BHB655367 BQX655357:BQX655367 CAT655357:CAT655367 CKP655357:CKP655367 CUL655357:CUL655367 DEH655357:DEH655367 DOD655357:DOD655367 DXZ655357:DXZ655367 EHV655357:EHV655367 ERR655357:ERR655367 FBN655357:FBN655367 FLJ655357:FLJ655367 FVF655357:FVF655367 GFB655357:GFB655367 GOX655357:GOX655367 GYT655357:GYT655367 HIP655357:HIP655367 HSL655357:HSL655367 ICH655357:ICH655367 IMD655357:IMD655367 IVZ655357:IVZ655367 JFV655357:JFV655367 JPR655357:JPR655367 JZN655357:JZN655367 KJJ655357:KJJ655367 KTF655357:KTF655367 LDB655357:LDB655367 LMX655357:LMX655367 LWT655357:LWT655367 MGP655357:MGP655367 MQL655357:MQL655367 NAH655357:NAH655367 NKD655357:NKD655367 NTZ655357:NTZ655367 ODV655357:ODV655367 ONR655357:ONR655367 OXN655357:OXN655367 PHJ655357:PHJ655367 PRF655357:PRF655367 QBB655357:QBB655367 QKX655357:QKX655367 QUT655357:QUT655367 REP655357:REP655367 ROL655357:ROL655367 RYH655357:RYH655367 SID655357:SID655367 SRZ655357:SRZ655367 TBV655357:TBV655367 TLR655357:TLR655367 TVN655357:TVN655367 UFJ655357:UFJ655367 UPF655357:UPF655367 UZB655357:UZB655367 VIX655357:VIX655367 VST655357:VST655367 WCP655357:WCP655367 WML655357:WML655367 WWH655357:WWH655367 JV720893:JV720903 TR720893:TR720903 ADN720893:ADN720903 ANJ720893:ANJ720903 AXF720893:AXF720903 BHB720893:BHB720903 BQX720893:BQX720903 CAT720893:CAT720903 CKP720893:CKP720903 CUL720893:CUL720903 DEH720893:DEH720903 DOD720893:DOD720903 DXZ720893:DXZ720903 EHV720893:EHV720903 ERR720893:ERR720903 FBN720893:FBN720903 FLJ720893:FLJ720903 FVF720893:FVF720903 GFB720893:GFB720903 GOX720893:GOX720903 GYT720893:GYT720903 HIP720893:HIP720903 HSL720893:HSL720903 ICH720893:ICH720903 IMD720893:IMD720903 IVZ720893:IVZ720903 JFV720893:JFV720903 JPR720893:JPR720903 JZN720893:JZN720903 KJJ720893:KJJ720903 KTF720893:KTF720903 LDB720893:LDB720903 LMX720893:LMX720903 LWT720893:LWT720903 MGP720893:MGP720903 MQL720893:MQL720903 NAH720893:NAH720903 NKD720893:NKD720903 NTZ720893:NTZ720903 ODV720893:ODV720903 ONR720893:ONR720903 OXN720893:OXN720903 PHJ720893:PHJ720903 PRF720893:PRF720903 QBB720893:QBB720903 QKX720893:QKX720903 QUT720893:QUT720903 REP720893:REP720903 ROL720893:ROL720903 RYH720893:RYH720903 SID720893:SID720903 SRZ720893:SRZ720903 TBV720893:TBV720903 TLR720893:TLR720903 TVN720893:TVN720903 UFJ720893:UFJ720903 UPF720893:UPF720903 UZB720893:UZB720903 VIX720893:VIX720903 VST720893:VST720903 WCP720893:WCP720903 WML720893:WML720903 WWH720893:WWH720903 JV786429:JV786439 TR786429:TR786439 ADN786429:ADN786439 ANJ786429:ANJ786439 AXF786429:AXF786439 BHB786429:BHB786439 BQX786429:BQX786439 CAT786429:CAT786439 CKP786429:CKP786439 CUL786429:CUL786439 DEH786429:DEH786439 DOD786429:DOD786439 DXZ786429:DXZ786439 EHV786429:EHV786439 ERR786429:ERR786439 FBN786429:FBN786439 FLJ786429:FLJ786439 FVF786429:FVF786439 GFB786429:GFB786439 GOX786429:GOX786439 GYT786429:GYT786439 HIP786429:HIP786439 HSL786429:HSL786439 ICH786429:ICH786439 IMD786429:IMD786439 IVZ786429:IVZ786439 JFV786429:JFV786439 JPR786429:JPR786439 JZN786429:JZN786439 KJJ786429:KJJ786439 KTF786429:KTF786439 LDB786429:LDB786439 LMX786429:LMX786439 LWT786429:LWT786439 MGP786429:MGP786439 MQL786429:MQL786439 NAH786429:NAH786439 NKD786429:NKD786439 NTZ786429:NTZ786439 ODV786429:ODV786439 ONR786429:ONR786439 OXN786429:OXN786439 PHJ786429:PHJ786439 PRF786429:PRF786439 QBB786429:QBB786439 QKX786429:QKX786439 QUT786429:QUT786439 REP786429:REP786439 ROL786429:ROL786439 RYH786429:RYH786439 SID786429:SID786439 SRZ786429:SRZ786439 TBV786429:TBV786439 TLR786429:TLR786439 TVN786429:TVN786439 UFJ786429:UFJ786439 UPF786429:UPF786439 UZB786429:UZB786439 VIX786429:VIX786439 VST786429:VST786439 WCP786429:WCP786439 WML786429:WML786439 WWH786429:WWH786439 JV851965:JV851975 TR851965:TR851975 ADN851965:ADN851975 ANJ851965:ANJ851975 AXF851965:AXF851975 BHB851965:BHB851975 BQX851965:BQX851975 CAT851965:CAT851975 CKP851965:CKP851975 CUL851965:CUL851975 DEH851965:DEH851975 DOD851965:DOD851975 DXZ851965:DXZ851975 EHV851965:EHV851975 ERR851965:ERR851975 FBN851965:FBN851975 FLJ851965:FLJ851975 FVF851965:FVF851975 GFB851965:GFB851975 GOX851965:GOX851975 GYT851965:GYT851975 HIP851965:HIP851975 HSL851965:HSL851975 ICH851965:ICH851975 IMD851965:IMD851975 IVZ851965:IVZ851975 JFV851965:JFV851975 JPR851965:JPR851975 JZN851965:JZN851975 KJJ851965:KJJ851975 KTF851965:KTF851975 LDB851965:LDB851975 LMX851965:LMX851975 LWT851965:LWT851975 MGP851965:MGP851975 MQL851965:MQL851975 NAH851965:NAH851975 NKD851965:NKD851975 NTZ851965:NTZ851975 ODV851965:ODV851975 ONR851965:ONR851975 OXN851965:OXN851975 PHJ851965:PHJ851975 PRF851965:PRF851975 QBB851965:QBB851975 QKX851965:QKX851975 QUT851965:QUT851975 REP851965:REP851975 ROL851965:ROL851975 RYH851965:RYH851975 SID851965:SID851975 SRZ851965:SRZ851975 TBV851965:TBV851975 TLR851965:TLR851975 TVN851965:TVN851975 UFJ851965:UFJ851975 UPF851965:UPF851975 UZB851965:UZB851975 VIX851965:VIX851975 VST851965:VST851975 WCP851965:WCP851975 WML851965:WML851975 WWH851965:WWH851975 JV917501:JV917511 TR917501:TR917511 ADN917501:ADN917511 ANJ917501:ANJ917511 AXF917501:AXF917511 BHB917501:BHB917511 BQX917501:BQX917511 CAT917501:CAT917511 CKP917501:CKP917511 CUL917501:CUL917511 DEH917501:DEH917511 DOD917501:DOD917511 DXZ917501:DXZ917511 EHV917501:EHV917511 ERR917501:ERR917511 FBN917501:FBN917511 FLJ917501:FLJ917511 FVF917501:FVF917511 GFB917501:GFB917511 GOX917501:GOX917511 GYT917501:GYT917511 HIP917501:HIP917511 HSL917501:HSL917511 ICH917501:ICH917511 IMD917501:IMD917511 IVZ917501:IVZ917511 JFV917501:JFV917511 JPR917501:JPR917511 JZN917501:JZN917511 KJJ917501:KJJ917511 KTF917501:KTF917511 LDB917501:LDB917511 LMX917501:LMX917511 LWT917501:LWT917511 MGP917501:MGP917511 MQL917501:MQL917511 NAH917501:NAH917511 NKD917501:NKD917511 NTZ917501:NTZ917511 ODV917501:ODV917511 ONR917501:ONR917511 OXN917501:OXN917511 PHJ917501:PHJ917511 PRF917501:PRF917511 QBB917501:QBB917511 QKX917501:QKX917511 QUT917501:QUT917511 REP917501:REP917511 ROL917501:ROL917511 RYH917501:RYH917511 SID917501:SID917511 SRZ917501:SRZ917511 TBV917501:TBV917511 TLR917501:TLR917511 TVN917501:TVN917511 UFJ917501:UFJ917511 UPF917501:UPF917511 UZB917501:UZB917511 VIX917501:VIX917511 VST917501:VST917511 WCP917501:WCP917511 WML917501:WML917511 WWH917501:WWH917511 JV983037:JV983047 TR983037:TR983047 ADN983037:ADN983047 ANJ983037:ANJ983047 AXF983037:AXF983047 BHB983037:BHB983047 BQX983037:BQX983047 CAT983037:CAT983047 CKP983037:CKP983047 CUL983037:CUL983047 DEH983037:DEH983047 DOD983037:DOD983047 DXZ983037:DXZ983047 EHV983037:EHV983047 ERR983037:ERR983047 FBN983037:FBN983047 FLJ983037:FLJ983047 FVF983037:FVF983047 GFB983037:GFB983047 GOX983037:GOX983047 GYT983037:GYT983047 HIP983037:HIP983047 HSL983037:HSL983047 ICH983037:ICH983047 IMD983037:IMD983047 IVZ983037:IVZ983047 JFV983037:JFV983047 JPR983037:JPR983047 JZN983037:JZN983047 KJJ983037:KJJ983047 KTF983037:KTF983047 LDB983037:LDB983047 LMX983037:LMX983047 LWT983037:LWT983047 MGP983037:MGP983047 MQL983037:MQL983047 NAH983037:NAH983047 NKD983037:NKD983047 NTZ983037:NTZ983047 ODV983037:ODV983047 ONR983037:ONR983047 OXN983037:OXN983047 PHJ983037:PHJ983047 PRF983037:PRF983047 QBB983037:QBB983047 QKX983037:QKX983047 QUT983037:QUT983047 REP983037:REP983047 ROL983037:ROL983047 RYH983037:RYH983047 SID983037:SID983047 SRZ983037:SRZ983047 TBV983037:TBV983047 TLR983037:TLR983047 TVN983037:TVN983047 UFJ983037:UFJ983047 UPF983037:UPF983047 UZB983037:UZB983047 VIX983037:VIX983047 VST983037:VST983047 WCP983037:WCP983047 WML983037:WML983047 WWH983037:WWH983047 JT104:JT115 TP104:TP115 ADL104:ADL115 ANH104:ANH115 AXD104:AXD115 BGZ104:BGZ115 BQV104:BQV115 CAR104:CAR115 CKN104:CKN115 CUJ104:CUJ115 DEF104:DEF115 DOB104:DOB115 DXX104:DXX115 EHT104:EHT115 ERP104:ERP115 FBL104:FBL115 FLH104:FLH115 FVD104:FVD115 GEZ104:GEZ115 GOV104:GOV115 GYR104:GYR115 HIN104:HIN115 HSJ104:HSJ115 ICF104:ICF115 IMB104:IMB115 IVX104:IVX115 JFT104:JFT115 JPP104:JPP115 JZL104:JZL115 KJH104:KJH115 KTD104:KTD115 LCZ104:LCZ115 LMV104:LMV115 LWR104:LWR115 MGN104:MGN115 MQJ104:MQJ115 NAF104:NAF115 NKB104:NKB115 NTX104:NTX115 ODT104:ODT115 ONP104:ONP115 OXL104:OXL115 PHH104:PHH115 PRD104:PRD115 QAZ104:QAZ115 QKV104:QKV115 QUR104:QUR115 REN104:REN115 ROJ104:ROJ115 RYF104:RYF115 SIB104:SIB115 SRX104:SRX115 TBT104:TBT115 TLP104:TLP115 TVL104:TVL115 UFH104:UFH115 UPD104:UPD115 UYZ104:UYZ115 VIV104:VIV115 VSR104:VSR115 WCN104:WCN115 WMJ104:WMJ115 WWF104:WWF115 JU65532:JU65543 TQ65532:TQ65543 ADM65532:ADM65543 ANI65532:ANI65543 AXE65532:AXE65543 BHA65532:BHA65543 BQW65532:BQW65543 CAS65532:CAS65543 CKO65532:CKO65543 CUK65532:CUK65543 DEG65532:DEG65543 DOC65532:DOC65543 DXY65532:DXY65543 EHU65532:EHU65543 ERQ65532:ERQ65543 FBM65532:FBM65543 FLI65532:FLI65543 FVE65532:FVE65543 GFA65532:GFA65543 GOW65532:GOW65543 GYS65532:GYS65543 HIO65532:HIO65543 HSK65532:HSK65543 ICG65532:ICG65543 IMC65532:IMC65543 IVY65532:IVY65543 JFU65532:JFU65543 JPQ65532:JPQ65543 JZM65532:JZM65543 KJI65532:KJI65543 KTE65532:KTE65543 LDA65532:LDA65543 LMW65532:LMW65543 LWS65532:LWS65543 MGO65532:MGO65543 MQK65532:MQK65543 NAG65532:NAG65543 NKC65532:NKC65543 NTY65532:NTY65543 ODU65532:ODU65543 ONQ65532:ONQ65543 OXM65532:OXM65543 PHI65532:PHI65543 PRE65532:PRE65543 QBA65532:QBA65543 QKW65532:QKW65543 QUS65532:QUS65543 REO65532:REO65543 ROK65532:ROK65543 RYG65532:RYG65543 SIC65532:SIC65543 SRY65532:SRY65543 TBU65532:TBU65543 TLQ65532:TLQ65543 TVM65532:TVM65543 UFI65532:UFI65543 UPE65532:UPE65543 UZA65532:UZA65543 VIW65532:VIW65543 VSS65532:VSS65543 WCO65532:WCO65543 WMK65532:WMK65543 WWG65532:WWG65543 JU131068:JU131079 TQ131068:TQ131079 ADM131068:ADM131079 ANI131068:ANI131079 AXE131068:AXE131079 BHA131068:BHA131079 BQW131068:BQW131079 CAS131068:CAS131079 CKO131068:CKO131079 CUK131068:CUK131079 DEG131068:DEG131079 DOC131068:DOC131079 DXY131068:DXY131079 EHU131068:EHU131079 ERQ131068:ERQ131079 FBM131068:FBM131079 FLI131068:FLI131079 FVE131068:FVE131079 GFA131068:GFA131079 GOW131068:GOW131079 GYS131068:GYS131079 HIO131068:HIO131079 HSK131068:HSK131079 ICG131068:ICG131079 IMC131068:IMC131079 IVY131068:IVY131079 JFU131068:JFU131079 JPQ131068:JPQ131079 JZM131068:JZM131079 KJI131068:KJI131079 KTE131068:KTE131079 LDA131068:LDA131079 LMW131068:LMW131079 LWS131068:LWS131079 MGO131068:MGO131079 MQK131068:MQK131079 NAG131068:NAG131079 NKC131068:NKC131079 NTY131068:NTY131079 ODU131068:ODU131079 ONQ131068:ONQ131079 OXM131068:OXM131079 PHI131068:PHI131079 PRE131068:PRE131079 QBA131068:QBA131079 QKW131068:QKW131079 QUS131068:QUS131079 REO131068:REO131079 ROK131068:ROK131079 RYG131068:RYG131079 SIC131068:SIC131079 SRY131068:SRY131079 TBU131068:TBU131079 TLQ131068:TLQ131079 TVM131068:TVM131079 UFI131068:UFI131079 UPE131068:UPE131079 UZA131068:UZA131079 VIW131068:VIW131079 VSS131068:VSS131079 WCO131068:WCO131079 WMK131068:WMK131079 WWG131068:WWG131079 JU196604:JU196615 TQ196604:TQ196615 ADM196604:ADM196615 ANI196604:ANI196615 AXE196604:AXE196615 BHA196604:BHA196615 BQW196604:BQW196615 CAS196604:CAS196615 CKO196604:CKO196615 CUK196604:CUK196615 DEG196604:DEG196615 DOC196604:DOC196615 DXY196604:DXY196615 EHU196604:EHU196615 ERQ196604:ERQ196615 FBM196604:FBM196615 FLI196604:FLI196615 FVE196604:FVE196615 GFA196604:GFA196615 GOW196604:GOW196615 GYS196604:GYS196615 HIO196604:HIO196615 HSK196604:HSK196615 ICG196604:ICG196615 IMC196604:IMC196615 IVY196604:IVY196615 JFU196604:JFU196615 JPQ196604:JPQ196615 JZM196604:JZM196615 KJI196604:KJI196615 KTE196604:KTE196615 LDA196604:LDA196615 LMW196604:LMW196615 LWS196604:LWS196615 MGO196604:MGO196615 MQK196604:MQK196615 NAG196604:NAG196615 NKC196604:NKC196615 NTY196604:NTY196615 ODU196604:ODU196615 ONQ196604:ONQ196615 OXM196604:OXM196615 PHI196604:PHI196615 PRE196604:PRE196615 QBA196604:QBA196615 QKW196604:QKW196615 QUS196604:QUS196615 REO196604:REO196615 ROK196604:ROK196615 RYG196604:RYG196615 SIC196604:SIC196615 SRY196604:SRY196615 TBU196604:TBU196615 TLQ196604:TLQ196615 TVM196604:TVM196615 UFI196604:UFI196615 UPE196604:UPE196615 UZA196604:UZA196615 VIW196604:VIW196615 VSS196604:VSS196615 WCO196604:WCO196615 WMK196604:WMK196615 WWG196604:WWG196615 JU262140:JU262151 TQ262140:TQ262151 ADM262140:ADM262151 ANI262140:ANI262151 AXE262140:AXE262151 BHA262140:BHA262151 BQW262140:BQW262151 CAS262140:CAS262151 CKO262140:CKO262151 CUK262140:CUK262151 DEG262140:DEG262151 DOC262140:DOC262151 DXY262140:DXY262151 EHU262140:EHU262151 ERQ262140:ERQ262151 FBM262140:FBM262151 FLI262140:FLI262151 FVE262140:FVE262151 GFA262140:GFA262151 GOW262140:GOW262151 GYS262140:GYS262151 HIO262140:HIO262151 HSK262140:HSK262151 ICG262140:ICG262151 IMC262140:IMC262151 IVY262140:IVY262151 JFU262140:JFU262151 JPQ262140:JPQ262151 JZM262140:JZM262151 KJI262140:KJI262151 KTE262140:KTE262151 LDA262140:LDA262151 LMW262140:LMW262151 LWS262140:LWS262151 MGO262140:MGO262151 MQK262140:MQK262151 NAG262140:NAG262151 NKC262140:NKC262151 NTY262140:NTY262151 ODU262140:ODU262151 ONQ262140:ONQ262151 OXM262140:OXM262151 PHI262140:PHI262151 PRE262140:PRE262151 QBA262140:QBA262151 QKW262140:QKW262151 QUS262140:QUS262151 REO262140:REO262151 ROK262140:ROK262151 RYG262140:RYG262151 SIC262140:SIC262151 SRY262140:SRY262151 TBU262140:TBU262151 TLQ262140:TLQ262151 TVM262140:TVM262151 UFI262140:UFI262151 UPE262140:UPE262151 UZA262140:UZA262151 VIW262140:VIW262151 VSS262140:VSS262151 WCO262140:WCO262151 WMK262140:WMK262151 WWG262140:WWG262151 JU327676:JU327687 TQ327676:TQ327687 ADM327676:ADM327687 ANI327676:ANI327687 AXE327676:AXE327687 BHA327676:BHA327687 BQW327676:BQW327687 CAS327676:CAS327687 CKO327676:CKO327687 CUK327676:CUK327687 DEG327676:DEG327687 DOC327676:DOC327687 DXY327676:DXY327687 EHU327676:EHU327687 ERQ327676:ERQ327687 FBM327676:FBM327687 FLI327676:FLI327687 FVE327676:FVE327687 GFA327676:GFA327687 GOW327676:GOW327687 GYS327676:GYS327687 HIO327676:HIO327687 HSK327676:HSK327687 ICG327676:ICG327687 IMC327676:IMC327687 IVY327676:IVY327687 JFU327676:JFU327687 JPQ327676:JPQ327687 JZM327676:JZM327687 KJI327676:KJI327687 KTE327676:KTE327687 LDA327676:LDA327687 LMW327676:LMW327687 LWS327676:LWS327687 MGO327676:MGO327687 MQK327676:MQK327687 NAG327676:NAG327687 NKC327676:NKC327687 NTY327676:NTY327687 ODU327676:ODU327687 ONQ327676:ONQ327687 OXM327676:OXM327687 PHI327676:PHI327687 PRE327676:PRE327687 QBA327676:QBA327687 QKW327676:QKW327687 QUS327676:QUS327687 REO327676:REO327687 ROK327676:ROK327687 RYG327676:RYG327687 SIC327676:SIC327687 SRY327676:SRY327687 TBU327676:TBU327687 TLQ327676:TLQ327687 TVM327676:TVM327687 UFI327676:UFI327687 UPE327676:UPE327687 UZA327676:UZA327687 VIW327676:VIW327687 VSS327676:VSS327687 WCO327676:WCO327687 WMK327676:WMK327687 WWG327676:WWG327687 JU393212:JU393223 TQ393212:TQ393223 ADM393212:ADM393223 ANI393212:ANI393223 AXE393212:AXE393223 BHA393212:BHA393223 BQW393212:BQW393223 CAS393212:CAS393223 CKO393212:CKO393223 CUK393212:CUK393223 DEG393212:DEG393223 DOC393212:DOC393223 DXY393212:DXY393223 EHU393212:EHU393223 ERQ393212:ERQ393223 FBM393212:FBM393223 FLI393212:FLI393223 FVE393212:FVE393223 GFA393212:GFA393223 GOW393212:GOW393223 GYS393212:GYS393223 HIO393212:HIO393223 HSK393212:HSK393223 ICG393212:ICG393223 IMC393212:IMC393223 IVY393212:IVY393223 JFU393212:JFU393223 JPQ393212:JPQ393223 JZM393212:JZM393223 KJI393212:KJI393223 KTE393212:KTE393223 LDA393212:LDA393223 LMW393212:LMW393223 LWS393212:LWS393223 MGO393212:MGO393223 MQK393212:MQK393223 NAG393212:NAG393223 NKC393212:NKC393223 NTY393212:NTY393223 ODU393212:ODU393223 ONQ393212:ONQ393223 OXM393212:OXM393223 PHI393212:PHI393223 PRE393212:PRE393223 QBA393212:QBA393223 QKW393212:QKW393223 QUS393212:QUS393223 REO393212:REO393223 ROK393212:ROK393223 RYG393212:RYG393223 SIC393212:SIC393223 SRY393212:SRY393223 TBU393212:TBU393223 TLQ393212:TLQ393223 TVM393212:TVM393223 UFI393212:UFI393223 UPE393212:UPE393223 UZA393212:UZA393223 VIW393212:VIW393223 VSS393212:VSS393223 WCO393212:WCO393223 WMK393212:WMK393223 WWG393212:WWG393223 JU458748:JU458759 TQ458748:TQ458759 ADM458748:ADM458759 ANI458748:ANI458759 AXE458748:AXE458759 BHA458748:BHA458759 BQW458748:BQW458759 CAS458748:CAS458759 CKO458748:CKO458759 CUK458748:CUK458759 DEG458748:DEG458759 DOC458748:DOC458759 DXY458748:DXY458759 EHU458748:EHU458759 ERQ458748:ERQ458759 FBM458748:FBM458759 FLI458748:FLI458759 FVE458748:FVE458759 GFA458748:GFA458759 GOW458748:GOW458759 GYS458748:GYS458759 HIO458748:HIO458759 HSK458748:HSK458759 ICG458748:ICG458759 IMC458748:IMC458759 IVY458748:IVY458759 JFU458748:JFU458759 JPQ458748:JPQ458759 JZM458748:JZM458759 KJI458748:KJI458759 KTE458748:KTE458759 LDA458748:LDA458759 LMW458748:LMW458759 LWS458748:LWS458759 MGO458748:MGO458759 MQK458748:MQK458759 NAG458748:NAG458759 NKC458748:NKC458759 NTY458748:NTY458759 ODU458748:ODU458759 ONQ458748:ONQ458759 OXM458748:OXM458759 PHI458748:PHI458759 PRE458748:PRE458759 QBA458748:QBA458759 QKW458748:QKW458759 QUS458748:QUS458759 REO458748:REO458759 ROK458748:ROK458759 RYG458748:RYG458759 SIC458748:SIC458759 SRY458748:SRY458759 TBU458748:TBU458759 TLQ458748:TLQ458759 TVM458748:TVM458759 UFI458748:UFI458759 UPE458748:UPE458759 UZA458748:UZA458759 VIW458748:VIW458759 VSS458748:VSS458759 WCO458748:WCO458759 WMK458748:WMK458759 WWG458748:WWG458759 JU524284:JU524295 TQ524284:TQ524295 ADM524284:ADM524295 ANI524284:ANI524295 AXE524284:AXE524295 BHA524284:BHA524295 BQW524284:BQW524295 CAS524284:CAS524295 CKO524284:CKO524295 CUK524284:CUK524295 DEG524284:DEG524295 DOC524284:DOC524295 DXY524284:DXY524295 EHU524284:EHU524295 ERQ524284:ERQ524295 FBM524284:FBM524295 FLI524284:FLI524295 FVE524284:FVE524295 GFA524284:GFA524295 GOW524284:GOW524295 GYS524284:GYS524295 HIO524284:HIO524295 HSK524284:HSK524295 ICG524284:ICG524295 IMC524284:IMC524295 IVY524284:IVY524295 JFU524284:JFU524295 JPQ524284:JPQ524295 JZM524284:JZM524295 KJI524284:KJI524295 KTE524284:KTE524295 LDA524284:LDA524295 LMW524284:LMW524295 LWS524284:LWS524295 MGO524284:MGO524295 MQK524284:MQK524295 NAG524284:NAG524295 NKC524284:NKC524295 NTY524284:NTY524295 ODU524284:ODU524295 ONQ524284:ONQ524295 OXM524284:OXM524295 PHI524284:PHI524295 PRE524284:PRE524295 QBA524284:QBA524295 QKW524284:QKW524295 QUS524284:QUS524295 REO524284:REO524295 ROK524284:ROK524295 RYG524284:RYG524295 SIC524284:SIC524295 SRY524284:SRY524295 TBU524284:TBU524295 TLQ524284:TLQ524295 TVM524284:TVM524295 UFI524284:UFI524295 UPE524284:UPE524295 UZA524284:UZA524295 VIW524284:VIW524295 VSS524284:VSS524295 WCO524284:WCO524295 WMK524284:WMK524295 WWG524284:WWG524295 JU589820:JU589831 TQ589820:TQ589831 ADM589820:ADM589831 ANI589820:ANI589831 AXE589820:AXE589831 BHA589820:BHA589831 BQW589820:BQW589831 CAS589820:CAS589831 CKO589820:CKO589831 CUK589820:CUK589831 DEG589820:DEG589831 DOC589820:DOC589831 DXY589820:DXY589831 EHU589820:EHU589831 ERQ589820:ERQ589831 FBM589820:FBM589831 FLI589820:FLI589831 FVE589820:FVE589831 GFA589820:GFA589831 GOW589820:GOW589831 GYS589820:GYS589831 HIO589820:HIO589831 HSK589820:HSK589831 ICG589820:ICG589831 IMC589820:IMC589831 IVY589820:IVY589831 JFU589820:JFU589831 JPQ589820:JPQ589831 JZM589820:JZM589831 KJI589820:KJI589831 KTE589820:KTE589831 LDA589820:LDA589831 LMW589820:LMW589831 LWS589820:LWS589831 MGO589820:MGO589831 MQK589820:MQK589831 NAG589820:NAG589831 NKC589820:NKC589831 NTY589820:NTY589831 ODU589820:ODU589831 ONQ589820:ONQ589831 OXM589820:OXM589831 PHI589820:PHI589831 PRE589820:PRE589831 QBA589820:QBA589831 QKW589820:QKW589831 QUS589820:QUS589831 REO589820:REO589831 ROK589820:ROK589831 RYG589820:RYG589831 SIC589820:SIC589831 SRY589820:SRY589831 TBU589820:TBU589831 TLQ589820:TLQ589831 TVM589820:TVM589831 UFI589820:UFI589831 UPE589820:UPE589831 UZA589820:UZA589831 VIW589820:VIW589831 VSS589820:VSS589831 WCO589820:WCO589831 WMK589820:WMK589831 WWG589820:WWG589831 JU655356:JU655367 TQ655356:TQ655367 ADM655356:ADM655367 ANI655356:ANI655367 AXE655356:AXE655367 BHA655356:BHA655367 BQW655356:BQW655367 CAS655356:CAS655367 CKO655356:CKO655367 CUK655356:CUK655367 DEG655356:DEG655367 DOC655356:DOC655367 DXY655356:DXY655367 EHU655356:EHU655367 ERQ655356:ERQ655367 FBM655356:FBM655367 FLI655356:FLI655367 FVE655356:FVE655367 GFA655356:GFA655367 GOW655356:GOW655367 GYS655356:GYS655367 HIO655356:HIO655367 HSK655356:HSK655367 ICG655356:ICG655367 IMC655356:IMC655367 IVY655356:IVY655367 JFU655356:JFU655367 JPQ655356:JPQ655367 JZM655356:JZM655367 KJI655356:KJI655367 KTE655356:KTE655367 LDA655356:LDA655367 LMW655356:LMW655367 LWS655356:LWS655367 MGO655356:MGO655367 MQK655356:MQK655367 NAG655356:NAG655367 NKC655356:NKC655367 NTY655356:NTY655367 ODU655356:ODU655367 ONQ655356:ONQ655367 OXM655356:OXM655367 PHI655356:PHI655367 PRE655356:PRE655367 QBA655356:QBA655367 QKW655356:QKW655367 QUS655356:QUS655367 REO655356:REO655367 ROK655356:ROK655367 RYG655356:RYG655367 SIC655356:SIC655367 SRY655356:SRY655367 TBU655356:TBU655367 TLQ655356:TLQ655367 TVM655356:TVM655367 UFI655356:UFI655367 UPE655356:UPE655367 UZA655356:UZA655367 VIW655356:VIW655367 VSS655356:VSS655367 WCO655356:WCO655367 WMK655356:WMK655367 WWG655356:WWG655367 JU720892:JU720903 TQ720892:TQ720903 ADM720892:ADM720903 ANI720892:ANI720903 AXE720892:AXE720903 BHA720892:BHA720903 BQW720892:BQW720903 CAS720892:CAS720903 CKO720892:CKO720903 CUK720892:CUK720903 DEG720892:DEG720903 DOC720892:DOC720903 DXY720892:DXY720903 EHU720892:EHU720903 ERQ720892:ERQ720903 FBM720892:FBM720903 FLI720892:FLI720903 FVE720892:FVE720903 GFA720892:GFA720903 GOW720892:GOW720903 GYS720892:GYS720903 HIO720892:HIO720903 HSK720892:HSK720903 ICG720892:ICG720903 IMC720892:IMC720903 IVY720892:IVY720903 JFU720892:JFU720903 JPQ720892:JPQ720903 JZM720892:JZM720903 KJI720892:KJI720903 KTE720892:KTE720903 LDA720892:LDA720903 LMW720892:LMW720903 LWS720892:LWS720903 MGO720892:MGO720903 MQK720892:MQK720903 NAG720892:NAG720903 NKC720892:NKC720903 NTY720892:NTY720903 ODU720892:ODU720903 ONQ720892:ONQ720903 OXM720892:OXM720903 PHI720892:PHI720903 PRE720892:PRE720903 QBA720892:QBA720903 QKW720892:QKW720903 QUS720892:QUS720903 REO720892:REO720903 ROK720892:ROK720903 RYG720892:RYG720903 SIC720892:SIC720903 SRY720892:SRY720903 TBU720892:TBU720903 TLQ720892:TLQ720903 TVM720892:TVM720903 UFI720892:UFI720903 UPE720892:UPE720903 UZA720892:UZA720903 VIW720892:VIW720903 VSS720892:VSS720903 WCO720892:WCO720903 WMK720892:WMK720903 WWG720892:WWG720903 JU786428:JU786439 TQ786428:TQ786439 ADM786428:ADM786439 ANI786428:ANI786439 AXE786428:AXE786439 BHA786428:BHA786439 BQW786428:BQW786439 CAS786428:CAS786439 CKO786428:CKO786439 CUK786428:CUK786439 DEG786428:DEG786439 DOC786428:DOC786439 DXY786428:DXY786439 EHU786428:EHU786439 ERQ786428:ERQ786439 FBM786428:FBM786439 FLI786428:FLI786439 FVE786428:FVE786439 GFA786428:GFA786439 GOW786428:GOW786439 GYS786428:GYS786439 HIO786428:HIO786439 HSK786428:HSK786439 ICG786428:ICG786439 IMC786428:IMC786439 IVY786428:IVY786439 JFU786428:JFU786439 JPQ786428:JPQ786439 JZM786428:JZM786439 KJI786428:KJI786439 KTE786428:KTE786439 LDA786428:LDA786439 LMW786428:LMW786439 LWS786428:LWS786439 MGO786428:MGO786439 MQK786428:MQK786439 NAG786428:NAG786439 NKC786428:NKC786439 NTY786428:NTY786439 ODU786428:ODU786439 ONQ786428:ONQ786439 OXM786428:OXM786439 PHI786428:PHI786439 PRE786428:PRE786439 QBA786428:QBA786439 QKW786428:QKW786439 QUS786428:QUS786439 REO786428:REO786439 ROK786428:ROK786439 RYG786428:RYG786439 SIC786428:SIC786439 SRY786428:SRY786439 TBU786428:TBU786439 TLQ786428:TLQ786439 TVM786428:TVM786439 UFI786428:UFI786439 UPE786428:UPE786439 UZA786428:UZA786439 VIW786428:VIW786439 VSS786428:VSS786439 WCO786428:WCO786439 WMK786428:WMK786439 WWG786428:WWG786439 JU851964:JU851975 TQ851964:TQ851975 ADM851964:ADM851975 ANI851964:ANI851975 AXE851964:AXE851975 BHA851964:BHA851975 BQW851964:BQW851975 CAS851964:CAS851975 CKO851964:CKO851975 CUK851964:CUK851975 DEG851964:DEG851975 DOC851964:DOC851975 DXY851964:DXY851975 EHU851964:EHU851975 ERQ851964:ERQ851975 FBM851964:FBM851975 FLI851964:FLI851975 FVE851964:FVE851975 GFA851964:GFA851975 GOW851964:GOW851975 GYS851964:GYS851975 HIO851964:HIO851975 HSK851964:HSK851975 ICG851964:ICG851975 IMC851964:IMC851975 IVY851964:IVY851975 JFU851964:JFU851975 JPQ851964:JPQ851975 JZM851964:JZM851975 KJI851964:KJI851975 KTE851964:KTE851975 LDA851964:LDA851975 LMW851964:LMW851975 LWS851964:LWS851975 MGO851964:MGO851975 MQK851964:MQK851975 NAG851964:NAG851975 NKC851964:NKC851975 NTY851964:NTY851975 ODU851964:ODU851975 ONQ851964:ONQ851975 OXM851964:OXM851975 PHI851964:PHI851975 PRE851964:PRE851975 QBA851964:QBA851975 QKW851964:QKW851975 QUS851964:QUS851975 REO851964:REO851975 ROK851964:ROK851975 RYG851964:RYG851975 SIC851964:SIC851975 SRY851964:SRY851975 TBU851964:TBU851975 TLQ851964:TLQ851975 TVM851964:TVM851975 UFI851964:UFI851975 UPE851964:UPE851975 UZA851964:UZA851975 VIW851964:VIW851975 VSS851964:VSS851975 WCO851964:WCO851975 WMK851964:WMK851975 WWG851964:WWG851975 JU917500:JU917511 TQ917500:TQ917511 ADM917500:ADM917511 ANI917500:ANI917511 AXE917500:AXE917511 BHA917500:BHA917511 BQW917500:BQW917511 CAS917500:CAS917511 CKO917500:CKO917511 CUK917500:CUK917511 DEG917500:DEG917511 DOC917500:DOC917511 DXY917500:DXY917511 EHU917500:EHU917511 ERQ917500:ERQ917511 FBM917500:FBM917511 FLI917500:FLI917511 FVE917500:FVE917511 GFA917500:GFA917511 GOW917500:GOW917511 GYS917500:GYS917511 HIO917500:HIO917511 HSK917500:HSK917511 ICG917500:ICG917511 IMC917500:IMC917511 IVY917500:IVY917511 JFU917500:JFU917511 JPQ917500:JPQ917511 JZM917500:JZM917511 KJI917500:KJI917511 KTE917500:KTE917511 LDA917500:LDA917511 LMW917500:LMW917511 LWS917500:LWS917511 MGO917500:MGO917511 MQK917500:MQK917511 NAG917500:NAG917511 NKC917500:NKC917511 NTY917500:NTY917511 ODU917500:ODU917511 ONQ917500:ONQ917511 OXM917500:OXM917511 PHI917500:PHI917511 PRE917500:PRE917511 QBA917500:QBA917511 QKW917500:QKW917511 QUS917500:QUS917511 REO917500:REO917511 ROK917500:ROK917511 RYG917500:RYG917511 SIC917500:SIC917511 SRY917500:SRY917511 TBU917500:TBU917511 TLQ917500:TLQ917511 TVM917500:TVM917511 UFI917500:UFI917511 UPE917500:UPE917511 UZA917500:UZA917511 VIW917500:VIW917511 VSS917500:VSS917511 WCO917500:WCO917511 WMK917500:WMK917511 WWG917500:WWG917511 JU983036:JU983047 TQ983036:TQ983047 ADM983036:ADM983047 ANI983036:ANI983047 AXE983036:AXE983047 BHA983036:BHA983047 BQW983036:BQW983047 CAS983036:CAS983047 CKO983036:CKO983047 CUK983036:CUK983047 DEG983036:DEG983047 DOC983036:DOC983047 DXY983036:DXY983047 EHU983036:EHU983047 ERQ983036:ERQ983047 FBM983036:FBM983047 FLI983036:FLI983047 FVE983036:FVE983047 GFA983036:GFA983047 GOW983036:GOW983047 GYS983036:GYS983047 HIO983036:HIO983047 HSK983036:HSK983047 ICG983036:ICG983047 IMC983036:IMC983047 IVY983036:IVY983047 JFU983036:JFU983047 JPQ983036:JPQ983047 JZM983036:JZM983047 KJI983036:KJI983047 KTE983036:KTE983047 LDA983036:LDA983047 LMW983036:LMW983047 LWS983036:LWS983047 MGO983036:MGO983047 MQK983036:MQK983047 NAG983036:NAG983047 NKC983036:NKC983047 NTY983036:NTY983047 ODU983036:ODU983047 ONQ983036:ONQ983047 OXM983036:OXM983047 PHI983036:PHI983047 PRE983036:PRE983047 QBA983036:QBA983047 QKW983036:QKW983047 QUS983036:QUS983047 REO983036:REO983047 ROK983036:ROK983047 RYG983036:RYG983047 SIC983036:SIC983047 SRY983036:SRY983047 TBU983036:TBU983047 TLQ983036:TLQ983047 TVM983036:TVM983047 UFI983036:UFI983047 UPE983036:UPE983047 UZA983036:UZA983047 VIW983036:VIW983047 VSS983036:VSS983047 WCO983036:WCO983047 WMK983036:WMK983047 WWG983036:WWG983047 WTV983038:WTV983048 HI106:HI116 RE106:RE116 ABA106:ABA116 AKW106:AKW116 AUS106:AUS116 BEO106:BEO116 BOK106:BOK116 BYG106:BYG116 CIC106:CIC116 CRY106:CRY116 DBU106:DBU116 DLQ106:DLQ116 DVM106:DVM116 EFI106:EFI116 EPE106:EPE116 EZA106:EZA116 FIW106:FIW116 FSS106:FSS116 GCO106:GCO116 GMK106:GMK116 GWG106:GWG116 HGC106:HGC116 HPY106:HPY116 HZU106:HZU116 IJQ106:IJQ116 ITM106:ITM116 JDI106:JDI116 JNE106:JNE116 JXA106:JXA116 KGW106:KGW116 KQS106:KQS116 LAO106:LAO116 LKK106:LKK116 LUG106:LUG116 MEC106:MEC116 MNY106:MNY116 MXU106:MXU116 NHQ106:NHQ116 NRM106:NRM116 OBI106:OBI116 OLE106:OLE116 OVA106:OVA116 PEW106:PEW116 POS106:POS116 PYO106:PYO116 QIK106:QIK116 QSG106:QSG116 RCC106:RCC116 RLY106:RLY116 RVU106:RVU116 SFQ106:SFQ116 SPM106:SPM116 SZI106:SZI116 TJE106:TJE116 TTA106:TTA116 UCW106:UCW116 UMS106:UMS116 UWO106:UWO116 VGK106:VGK116 VQG106:VQG116 WAC106:WAC116 WJY106:WJY116 WTU106:WTU116 Q65534:Q65544 HJ65534:HJ65544 RF65534:RF65544 ABB65534:ABB65544 AKX65534:AKX65544 AUT65534:AUT65544 BEP65534:BEP65544 BOL65534:BOL65544 BYH65534:BYH65544 CID65534:CID65544 CRZ65534:CRZ65544 DBV65534:DBV65544 DLR65534:DLR65544 DVN65534:DVN65544 EFJ65534:EFJ65544 EPF65534:EPF65544 EZB65534:EZB65544 FIX65534:FIX65544 FST65534:FST65544 GCP65534:GCP65544 GML65534:GML65544 GWH65534:GWH65544 HGD65534:HGD65544 HPZ65534:HPZ65544 HZV65534:HZV65544 IJR65534:IJR65544 ITN65534:ITN65544 JDJ65534:JDJ65544 JNF65534:JNF65544 JXB65534:JXB65544 KGX65534:KGX65544 KQT65534:KQT65544 LAP65534:LAP65544 LKL65534:LKL65544 LUH65534:LUH65544 MED65534:MED65544 MNZ65534:MNZ65544 MXV65534:MXV65544 NHR65534:NHR65544 NRN65534:NRN65544 OBJ65534:OBJ65544 OLF65534:OLF65544 OVB65534:OVB65544 PEX65534:PEX65544 POT65534:POT65544 PYP65534:PYP65544 QIL65534:QIL65544 QSH65534:QSH65544 RCD65534:RCD65544 RLZ65534:RLZ65544 RVV65534:RVV65544 SFR65534:SFR65544 SPN65534:SPN65544 SZJ65534:SZJ65544 TJF65534:TJF65544 TTB65534:TTB65544 UCX65534:UCX65544 UMT65534:UMT65544 UWP65534:UWP65544 VGL65534:VGL65544 VQH65534:VQH65544 WAD65534:WAD65544 WJZ65534:WJZ65544 WTV65534:WTV65544 Q131070:Q131080 HJ131070:HJ131080 RF131070:RF131080 ABB131070:ABB131080 AKX131070:AKX131080 AUT131070:AUT131080 BEP131070:BEP131080 BOL131070:BOL131080 BYH131070:BYH131080 CID131070:CID131080 CRZ131070:CRZ131080 DBV131070:DBV131080 DLR131070:DLR131080 DVN131070:DVN131080 EFJ131070:EFJ131080 EPF131070:EPF131080 EZB131070:EZB131080 FIX131070:FIX131080 FST131070:FST131080 GCP131070:GCP131080 GML131070:GML131080 GWH131070:GWH131080 HGD131070:HGD131080 HPZ131070:HPZ131080 HZV131070:HZV131080 IJR131070:IJR131080 ITN131070:ITN131080 JDJ131070:JDJ131080 JNF131070:JNF131080 JXB131070:JXB131080 KGX131070:KGX131080 KQT131070:KQT131080 LAP131070:LAP131080 LKL131070:LKL131080 LUH131070:LUH131080 MED131070:MED131080 MNZ131070:MNZ131080 MXV131070:MXV131080 NHR131070:NHR131080 NRN131070:NRN131080 OBJ131070:OBJ131080 OLF131070:OLF131080 OVB131070:OVB131080 PEX131070:PEX131080 POT131070:POT131080 PYP131070:PYP131080 QIL131070:QIL131080 QSH131070:QSH131080 RCD131070:RCD131080 RLZ131070:RLZ131080 RVV131070:RVV131080 SFR131070:SFR131080 SPN131070:SPN131080 SZJ131070:SZJ131080 TJF131070:TJF131080 TTB131070:TTB131080 UCX131070:UCX131080 UMT131070:UMT131080 UWP131070:UWP131080 VGL131070:VGL131080 VQH131070:VQH131080 WAD131070:WAD131080 WJZ131070:WJZ131080 WTV131070:WTV131080 Q196606:Q196616 HJ196606:HJ196616 RF196606:RF196616 ABB196606:ABB196616 AKX196606:AKX196616 AUT196606:AUT196616 BEP196606:BEP196616 BOL196606:BOL196616 BYH196606:BYH196616 CID196606:CID196616 CRZ196606:CRZ196616 DBV196606:DBV196616 DLR196606:DLR196616 DVN196606:DVN196616 EFJ196606:EFJ196616 EPF196606:EPF196616 EZB196606:EZB196616 FIX196606:FIX196616 FST196606:FST196616 GCP196606:GCP196616 GML196606:GML196616 GWH196606:GWH196616 HGD196606:HGD196616 HPZ196606:HPZ196616 HZV196606:HZV196616 IJR196606:IJR196616 ITN196606:ITN196616 JDJ196606:JDJ196616 JNF196606:JNF196616 JXB196606:JXB196616 KGX196606:KGX196616 KQT196606:KQT196616 LAP196606:LAP196616 LKL196606:LKL196616 LUH196606:LUH196616 MED196606:MED196616 MNZ196606:MNZ196616 MXV196606:MXV196616 NHR196606:NHR196616 NRN196606:NRN196616 OBJ196606:OBJ196616 OLF196606:OLF196616 OVB196606:OVB196616 PEX196606:PEX196616 POT196606:POT196616 PYP196606:PYP196616 QIL196606:QIL196616 QSH196606:QSH196616 RCD196606:RCD196616 RLZ196606:RLZ196616 RVV196606:RVV196616 SFR196606:SFR196616 SPN196606:SPN196616 SZJ196606:SZJ196616 TJF196606:TJF196616 TTB196606:TTB196616 UCX196606:UCX196616 UMT196606:UMT196616 UWP196606:UWP196616 VGL196606:VGL196616 VQH196606:VQH196616 WAD196606:WAD196616 WJZ196606:WJZ196616 WTV196606:WTV196616 Q262142:Q262152 HJ262142:HJ262152 RF262142:RF262152 ABB262142:ABB262152 AKX262142:AKX262152 AUT262142:AUT262152 BEP262142:BEP262152 BOL262142:BOL262152 BYH262142:BYH262152 CID262142:CID262152 CRZ262142:CRZ262152 DBV262142:DBV262152 DLR262142:DLR262152 DVN262142:DVN262152 EFJ262142:EFJ262152 EPF262142:EPF262152 EZB262142:EZB262152 FIX262142:FIX262152 FST262142:FST262152 GCP262142:GCP262152 GML262142:GML262152 GWH262142:GWH262152 HGD262142:HGD262152 HPZ262142:HPZ262152 HZV262142:HZV262152 IJR262142:IJR262152 ITN262142:ITN262152 JDJ262142:JDJ262152 JNF262142:JNF262152 JXB262142:JXB262152 KGX262142:KGX262152 KQT262142:KQT262152 LAP262142:LAP262152 LKL262142:LKL262152 LUH262142:LUH262152 MED262142:MED262152 MNZ262142:MNZ262152 MXV262142:MXV262152 NHR262142:NHR262152 NRN262142:NRN262152 OBJ262142:OBJ262152 OLF262142:OLF262152 OVB262142:OVB262152 PEX262142:PEX262152 POT262142:POT262152 PYP262142:PYP262152 QIL262142:QIL262152 QSH262142:QSH262152 RCD262142:RCD262152 RLZ262142:RLZ262152 RVV262142:RVV262152 SFR262142:SFR262152 SPN262142:SPN262152 SZJ262142:SZJ262152 TJF262142:TJF262152 TTB262142:TTB262152 UCX262142:UCX262152 UMT262142:UMT262152 UWP262142:UWP262152 VGL262142:VGL262152 VQH262142:VQH262152 WAD262142:WAD262152 WJZ262142:WJZ262152 WTV262142:WTV262152 Q327678:Q327688 HJ327678:HJ327688 RF327678:RF327688 ABB327678:ABB327688 AKX327678:AKX327688 AUT327678:AUT327688 BEP327678:BEP327688 BOL327678:BOL327688 BYH327678:BYH327688 CID327678:CID327688 CRZ327678:CRZ327688 DBV327678:DBV327688 DLR327678:DLR327688 DVN327678:DVN327688 EFJ327678:EFJ327688 EPF327678:EPF327688 EZB327678:EZB327688 FIX327678:FIX327688 FST327678:FST327688 GCP327678:GCP327688 GML327678:GML327688 GWH327678:GWH327688 HGD327678:HGD327688 HPZ327678:HPZ327688 HZV327678:HZV327688 IJR327678:IJR327688 ITN327678:ITN327688 JDJ327678:JDJ327688 JNF327678:JNF327688 JXB327678:JXB327688 KGX327678:KGX327688 KQT327678:KQT327688 LAP327678:LAP327688 LKL327678:LKL327688 LUH327678:LUH327688 MED327678:MED327688 MNZ327678:MNZ327688 MXV327678:MXV327688 NHR327678:NHR327688 NRN327678:NRN327688 OBJ327678:OBJ327688 OLF327678:OLF327688 OVB327678:OVB327688 PEX327678:PEX327688 POT327678:POT327688 PYP327678:PYP327688 QIL327678:QIL327688 QSH327678:QSH327688 RCD327678:RCD327688 RLZ327678:RLZ327688 RVV327678:RVV327688 SFR327678:SFR327688 SPN327678:SPN327688 SZJ327678:SZJ327688 TJF327678:TJF327688 TTB327678:TTB327688 UCX327678:UCX327688 UMT327678:UMT327688 UWP327678:UWP327688 VGL327678:VGL327688 VQH327678:VQH327688 WAD327678:WAD327688 WJZ327678:WJZ327688 WTV327678:WTV327688 Q393214:Q393224 HJ393214:HJ393224 RF393214:RF393224 ABB393214:ABB393224 AKX393214:AKX393224 AUT393214:AUT393224 BEP393214:BEP393224 BOL393214:BOL393224 BYH393214:BYH393224 CID393214:CID393224 CRZ393214:CRZ393224 DBV393214:DBV393224 DLR393214:DLR393224 DVN393214:DVN393224 EFJ393214:EFJ393224 EPF393214:EPF393224 EZB393214:EZB393224 FIX393214:FIX393224 FST393214:FST393224 GCP393214:GCP393224 GML393214:GML393224 GWH393214:GWH393224 HGD393214:HGD393224 HPZ393214:HPZ393224 HZV393214:HZV393224 IJR393214:IJR393224 ITN393214:ITN393224 JDJ393214:JDJ393224 JNF393214:JNF393224 JXB393214:JXB393224 KGX393214:KGX393224 KQT393214:KQT393224 LAP393214:LAP393224 LKL393214:LKL393224 LUH393214:LUH393224 MED393214:MED393224 MNZ393214:MNZ393224 MXV393214:MXV393224 NHR393214:NHR393224 NRN393214:NRN393224 OBJ393214:OBJ393224 OLF393214:OLF393224 OVB393214:OVB393224 PEX393214:PEX393224 POT393214:POT393224 PYP393214:PYP393224 QIL393214:QIL393224 QSH393214:QSH393224 RCD393214:RCD393224 RLZ393214:RLZ393224 RVV393214:RVV393224 SFR393214:SFR393224 SPN393214:SPN393224 SZJ393214:SZJ393224 TJF393214:TJF393224 TTB393214:TTB393224 UCX393214:UCX393224 UMT393214:UMT393224 UWP393214:UWP393224 VGL393214:VGL393224 VQH393214:VQH393224 WAD393214:WAD393224 WJZ393214:WJZ393224 WTV393214:WTV393224 Q458750:Q458760 HJ458750:HJ458760 RF458750:RF458760 ABB458750:ABB458760 AKX458750:AKX458760 AUT458750:AUT458760 BEP458750:BEP458760 BOL458750:BOL458760 BYH458750:BYH458760 CID458750:CID458760 CRZ458750:CRZ458760 DBV458750:DBV458760 DLR458750:DLR458760 DVN458750:DVN458760 EFJ458750:EFJ458760 EPF458750:EPF458760 EZB458750:EZB458760 FIX458750:FIX458760 FST458750:FST458760 GCP458750:GCP458760 GML458750:GML458760 GWH458750:GWH458760 HGD458750:HGD458760 HPZ458750:HPZ458760 HZV458750:HZV458760 IJR458750:IJR458760 ITN458750:ITN458760 JDJ458750:JDJ458760 JNF458750:JNF458760 JXB458750:JXB458760 KGX458750:KGX458760 KQT458750:KQT458760 LAP458750:LAP458760 LKL458750:LKL458760 LUH458750:LUH458760 MED458750:MED458760 MNZ458750:MNZ458760 MXV458750:MXV458760 NHR458750:NHR458760 NRN458750:NRN458760 OBJ458750:OBJ458760 OLF458750:OLF458760 OVB458750:OVB458760 PEX458750:PEX458760 POT458750:POT458760 PYP458750:PYP458760 QIL458750:QIL458760 QSH458750:QSH458760 RCD458750:RCD458760 RLZ458750:RLZ458760 RVV458750:RVV458760 SFR458750:SFR458760 SPN458750:SPN458760 SZJ458750:SZJ458760 TJF458750:TJF458760 TTB458750:TTB458760 UCX458750:UCX458760 UMT458750:UMT458760 UWP458750:UWP458760 VGL458750:VGL458760 VQH458750:VQH458760 WAD458750:WAD458760 WJZ458750:WJZ458760 WTV458750:WTV458760 Q524286:Q524296 HJ524286:HJ524296 RF524286:RF524296 ABB524286:ABB524296 AKX524286:AKX524296 AUT524286:AUT524296 BEP524286:BEP524296 BOL524286:BOL524296 BYH524286:BYH524296 CID524286:CID524296 CRZ524286:CRZ524296 DBV524286:DBV524296 DLR524286:DLR524296 DVN524286:DVN524296 EFJ524286:EFJ524296 EPF524286:EPF524296 EZB524286:EZB524296 FIX524286:FIX524296 FST524286:FST524296 GCP524286:GCP524296 GML524286:GML524296 GWH524286:GWH524296 HGD524286:HGD524296 HPZ524286:HPZ524296 HZV524286:HZV524296 IJR524286:IJR524296 ITN524286:ITN524296 JDJ524286:JDJ524296 JNF524286:JNF524296 JXB524286:JXB524296 KGX524286:KGX524296 KQT524286:KQT524296 LAP524286:LAP524296 LKL524286:LKL524296 LUH524286:LUH524296 MED524286:MED524296 MNZ524286:MNZ524296 MXV524286:MXV524296 NHR524286:NHR524296 NRN524286:NRN524296 OBJ524286:OBJ524296 OLF524286:OLF524296 OVB524286:OVB524296 PEX524286:PEX524296 POT524286:POT524296 PYP524286:PYP524296 QIL524286:QIL524296 QSH524286:QSH524296 RCD524286:RCD524296 RLZ524286:RLZ524296 RVV524286:RVV524296 SFR524286:SFR524296 SPN524286:SPN524296 SZJ524286:SZJ524296 TJF524286:TJF524296 TTB524286:TTB524296 UCX524286:UCX524296 UMT524286:UMT524296 UWP524286:UWP524296 VGL524286:VGL524296 VQH524286:VQH524296 WAD524286:WAD524296 WJZ524286:WJZ524296 WTV524286:WTV524296 Q589822:Q589832 HJ589822:HJ589832 RF589822:RF589832 ABB589822:ABB589832 AKX589822:AKX589832 AUT589822:AUT589832 BEP589822:BEP589832 BOL589822:BOL589832 BYH589822:BYH589832 CID589822:CID589832 CRZ589822:CRZ589832 DBV589822:DBV589832 DLR589822:DLR589832 DVN589822:DVN589832 EFJ589822:EFJ589832 EPF589822:EPF589832 EZB589822:EZB589832 FIX589822:FIX589832 FST589822:FST589832 GCP589822:GCP589832 GML589822:GML589832 GWH589822:GWH589832 HGD589822:HGD589832 HPZ589822:HPZ589832 HZV589822:HZV589832 IJR589822:IJR589832 ITN589822:ITN589832 JDJ589822:JDJ589832 JNF589822:JNF589832 JXB589822:JXB589832 KGX589822:KGX589832 KQT589822:KQT589832 LAP589822:LAP589832 LKL589822:LKL589832 LUH589822:LUH589832 MED589822:MED589832 MNZ589822:MNZ589832 MXV589822:MXV589832 NHR589822:NHR589832 NRN589822:NRN589832 OBJ589822:OBJ589832 OLF589822:OLF589832 OVB589822:OVB589832 PEX589822:PEX589832 POT589822:POT589832 PYP589822:PYP589832 QIL589822:QIL589832 QSH589822:QSH589832 RCD589822:RCD589832 RLZ589822:RLZ589832 RVV589822:RVV589832 SFR589822:SFR589832 SPN589822:SPN589832 SZJ589822:SZJ589832 TJF589822:TJF589832 TTB589822:TTB589832 UCX589822:UCX589832 UMT589822:UMT589832 UWP589822:UWP589832 VGL589822:VGL589832 VQH589822:VQH589832 WAD589822:WAD589832 WJZ589822:WJZ589832 WTV589822:WTV589832 Q655358:Q655368 HJ655358:HJ655368 RF655358:RF655368 ABB655358:ABB655368 AKX655358:AKX655368 AUT655358:AUT655368 BEP655358:BEP655368 BOL655358:BOL655368 BYH655358:BYH655368 CID655358:CID655368 CRZ655358:CRZ655368 DBV655358:DBV655368 DLR655358:DLR655368 DVN655358:DVN655368 EFJ655358:EFJ655368 EPF655358:EPF655368 EZB655358:EZB655368 FIX655358:FIX655368 FST655358:FST655368 GCP655358:GCP655368 GML655358:GML655368 GWH655358:GWH655368 HGD655358:HGD655368 HPZ655358:HPZ655368 HZV655358:HZV655368 IJR655358:IJR655368 ITN655358:ITN655368 JDJ655358:JDJ655368 JNF655358:JNF655368 JXB655358:JXB655368 KGX655358:KGX655368 KQT655358:KQT655368 LAP655358:LAP655368 LKL655358:LKL655368 LUH655358:LUH655368 MED655358:MED655368 MNZ655358:MNZ655368 MXV655358:MXV655368 NHR655358:NHR655368 NRN655358:NRN655368 OBJ655358:OBJ655368 OLF655358:OLF655368 OVB655358:OVB655368 PEX655358:PEX655368 POT655358:POT655368 PYP655358:PYP655368 QIL655358:QIL655368 QSH655358:QSH655368 RCD655358:RCD655368 RLZ655358:RLZ655368 RVV655358:RVV655368 SFR655358:SFR655368 SPN655358:SPN655368 SZJ655358:SZJ655368 TJF655358:TJF655368 TTB655358:TTB655368 UCX655358:UCX655368 UMT655358:UMT655368 UWP655358:UWP655368 VGL655358:VGL655368 VQH655358:VQH655368 WAD655358:WAD655368 WJZ655358:WJZ655368 WTV655358:WTV655368 Q720894:Q720904 HJ720894:HJ720904 RF720894:RF720904 ABB720894:ABB720904 AKX720894:AKX720904 AUT720894:AUT720904 BEP720894:BEP720904 BOL720894:BOL720904 BYH720894:BYH720904 CID720894:CID720904 CRZ720894:CRZ720904 DBV720894:DBV720904 DLR720894:DLR720904 DVN720894:DVN720904 EFJ720894:EFJ720904 EPF720894:EPF720904 EZB720894:EZB720904 FIX720894:FIX720904 FST720894:FST720904 GCP720894:GCP720904 GML720894:GML720904 GWH720894:GWH720904 HGD720894:HGD720904 HPZ720894:HPZ720904 HZV720894:HZV720904 IJR720894:IJR720904 ITN720894:ITN720904 JDJ720894:JDJ720904 JNF720894:JNF720904 JXB720894:JXB720904 KGX720894:KGX720904 KQT720894:KQT720904 LAP720894:LAP720904 LKL720894:LKL720904 LUH720894:LUH720904 MED720894:MED720904 MNZ720894:MNZ720904 MXV720894:MXV720904 NHR720894:NHR720904 NRN720894:NRN720904 OBJ720894:OBJ720904 OLF720894:OLF720904 OVB720894:OVB720904 PEX720894:PEX720904 POT720894:POT720904 PYP720894:PYP720904 QIL720894:QIL720904 QSH720894:QSH720904 RCD720894:RCD720904 RLZ720894:RLZ720904 RVV720894:RVV720904 SFR720894:SFR720904 SPN720894:SPN720904 SZJ720894:SZJ720904 TJF720894:TJF720904 TTB720894:TTB720904 UCX720894:UCX720904 UMT720894:UMT720904 UWP720894:UWP720904 VGL720894:VGL720904 VQH720894:VQH720904 WAD720894:WAD720904 WJZ720894:WJZ720904 WTV720894:WTV720904 Q786430:Q786440 HJ786430:HJ786440 RF786430:RF786440 ABB786430:ABB786440 AKX786430:AKX786440 AUT786430:AUT786440 BEP786430:BEP786440 BOL786430:BOL786440 BYH786430:BYH786440 CID786430:CID786440 CRZ786430:CRZ786440 DBV786430:DBV786440 DLR786430:DLR786440 DVN786430:DVN786440 EFJ786430:EFJ786440 EPF786430:EPF786440 EZB786430:EZB786440 FIX786430:FIX786440 FST786430:FST786440 GCP786430:GCP786440 GML786430:GML786440 GWH786430:GWH786440 HGD786430:HGD786440 HPZ786430:HPZ786440 HZV786430:HZV786440 IJR786430:IJR786440 ITN786430:ITN786440 JDJ786430:JDJ786440 JNF786430:JNF786440 JXB786430:JXB786440 KGX786430:KGX786440 KQT786430:KQT786440 LAP786430:LAP786440 LKL786430:LKL786440 LUH786430:LUH786440 MED786430:MED786440 MNZ786430:MNZ786440 MXV786430:MXV786440 NHR786430:NHR786440 NRN786430:NRN786440 OBJ786430:OBJ786440 OLF786430:OLF786440 OVB786430:OVB786440 PEX786430:PEX786440 POT786430:POT786440 PYP786430:PYP786440 QIL786430:QIL786440 QSH786430:QSH786440 RCD786430:RCD786440 RLZ786430:RLZ786440 RVV786430:RVV786440 SFR786430:SFR786440 SPN786430:SPN786440 SZJ786430:SZJ786440 TJF786430:TJF786440 TTB786430:TTB786440 UCX786430:UCX786440 UMT786430:UMT786440 UWP786430:UWP786440 VGL786430:VGL786440 VQH786430:VQH786440 WAD786430:WAD786440 WJZ786430:WJZ786440 WTV786430:WTV786440 Q851966:Q851976 HJ851966:HJ851976 RF851966:RF851976 ABB851966:ABB851976 AKX851966:AKX851976 AUT851966:AUT851976 BEP851966:BEP851976 BOL851966:BOL851976 BYH851966:BYH851976 CID851966:CID851976 CRZ851966:CRZ851976 DBV851966:DBV851976 DLR851966:DLR851976 DVN851966:DVN851976 EFJ851966:EFJ851976 EPF851966:EPF851976 EZB851966:EZB851976 FIX851966:FIX851976 FST851966:FST851976 GCP851966:GCP851976 GML851966:GML851976 GWH851966:GWH851976 HGD851966:HGD851976 HPZ851966:HPZ851976 HZV851966:HZV851976 IJR851966:IJR851976 ITN851966:ITN851976 JDJ851966:JDJ851976 JNF851966:JNF851976 JXB851966:JXB851976 KGX851966:KGX851976 KQT851966:KQT851976 LAP851966:LAP851976 LKL851966:LKL851976 LUH851966:LUH851976 MED851966:MED851976 MNZ851966:MNZ851976 MXV851966:MXV851976 NHR851966:NHR851976 NRN851966:NRN851976 OBJ851966:OBJ851976 OLF851966:OLF851976 OVB851966:OVB851976 PEX851966:PEX851976 POT851966:POT851976 PYP851966:PYP851976 QIL851966:QIL851976 QSH851966:QSH851976 RCD851966:RCD851976 RLZ851966:RLZ851976 RVV851966:RVV851976 SFR851966:SFR851976 SPN851966:SPN851976 SZJ851966:SZJ851976 TJF851966:TJF851976 TTB851966:TTB851976 UCX851966:UCX851976 UMT851966:UMT851976 UWP851966:UWP851976 VGL851966:VGL851976 VQH851966:VQH851976 WAD851966:WAD851976 WJZ851966:WJZ851976 WTV851966:WTV851976 Q917502:Q917512 HJ917502:HJ917512 RF917502:RF917512 ABB917502:ABB917512 AKX917502:AKX917512 AUT917502:AUT917512 BEP917502:BEP917512 BOL917502:BOL917512 BYH917502:BYH917512 CID917502:CID917512 CRZ917502:CRZ917512 DBV917502:DBV917512 DLR917502:DLR917512 DVN917502:DVN917512 EFJ917502:EFJ917512 EPF917502:EPF917512 EZB917502:EZB917512 FIX917502:FIX917512 FST917502:FST917512 GCP917502:GCP917512 GML917502:GML917512 GWH917502:GWH917512 HGD917502:HGD917512 HPZ917502:HPZ917512 HZV917502:HZV917512 IJR917502:IJR917512 ITN917502:ITN917512 JDJ917502:JDJ917512 JNF917502:JNF917512 JXB917502:JXB917512 KGX917502:KGX917512 KQT917502:KQT917512 LAP917502:LAP917512 LKL917502:LKL917512 LUH917502:LUH917512 MED917502:MED917512 MNZ917502:MNZ917512 MXV917502:MXV917512 NHR917502:NHR917512 NRN917502:NRN917512 OBJ917502:OBJ917512 OLF917502:OLF917512 OVB917502:OVB917512 PEX917502:PEX917512 POT917502:POT917512 PYP917502:PYP917512 QIL917502:QIL917512 QSH917502:QSH917512 RCD917502:RCD917512 RLZ917502:RLZ917512 RVV917502:RVV917512 SFR917502:SFR917512 SPN917502:SPN917512 SZJ917502:SZJ917512 TJF917502:TJF917512 TTB917502:TTB917512 UCX917502:UCX917512 UMT917502:UMT917512 UWP917502:UWP917512 VGL917502:VGL917512 VQH917502:VQH917512 WAD917502:WAD917512 WJZ917502:WJZ917512 WTV917502:WTV917512 Q983038:Q983048 HJ983038:HJ983048 RF983038:RF983048 ABB983038:ABB983048 AKX983038:AKX983048 AUT983038:AUT983048 BEP983038:BEP983048 BOL983038:BOL983048 BYH983038:BYH983048 CID983038:CID983048 CRZ983038:CRZ983048 DBV983038:DBV983048 DLR983038:DLR983048 DVN983038:DVN983048 EFJ983038:EFJ983048 EPF983038:EPF983048 EZB983038:EZB983048 FIX983038:FIX983048 FST983038:FST983048 GCP983038:GCP983048 GML983038:GML983048 GWH983038:GWH983048 HGD983038:HGD983048 HPZ983038:HPZ983048 HZV983038:HZV983048 IJR983038:IJR983048 ITN983038:ITN983048 JDJ983038:JDJ983048 JNF983038:JNF983048 JXB983038:JXB983048 KGX983038:KGX983048 KQT983038:KQT983048 LAP983038:LAP983048 LKL983038:LKL983048 LUH983038:LUH983048 MED983038:MED983048 MNZ983038:MNZ983048 MXV983038:MXV983048 NHR983038:NHR983048 NRN983038:NRN983048 OBJ983038:OBJ983048 OLF983038:OLF983048 OVB983038:OVB983048 PEX983038:PEX983048 POT983038:POT983048 PYP983038:PYP983048 QIL983038:QIL983048 QSH983038:QSH983048 RCD983038:RCD983048 RLZ983038:RLZ983048 RVV983038:RVV983048 SFR983038:SFR983048 SPN983038:SPN983048 SZJ983038:SZJ983048 TJF983038:TJF983048 TTB983038:TTB983048 UCX983038:UCX983048 UMT983038:UMT983048 UWP983038:UWP983048 VGL983038:VGL983048 VQH983038:VQH983048 WAD983038:WAD983048 WJZ983038:WJZ983048 O105:P118" xr:uid="{00000000-0002-0000-0000-000008000000}"/>
    <dataValidation type="decimal" allowBlank="1" showInputMessage="1" showErrorMessage="1" error="Inserte un valor entre 0 y 999999" sqref="WWK983074:WWL983075 HP69:HW80 RL69:RS80 ABH69:ABO80 ALD69:ALK80 AUZ69:AVG80 BEV69:BFC80 BOR69:BOY80 BYN69:BYU80 CIJ69:CIQ80 CSF69:CSM80 DCB69:DCI80 DLX69:DME80 DVT69:DWA80 EFP69:EFW80 EPL69:EPS80 EZH69:EZO80 FJD69:FJK80 FSZ69:FTG80 GCV69:GDC80 GMR69:GMY80 GWN69:GWU80 HGJ69:HGQ80 HQF69:HQM80 IAB69:IAI80 IJX69:IKE80 ITT69:IUA80 JDP69:JDW80 JNL69:JNS80 JXH69:JXO80 KHD69:KHK80 KQZ69:KRG80 LAV69:LBC80 LKR69:LKY80 LUN69:LUU80 MEJ69:MEQ80 MOF69:MOM80 MYB69:MYI80 NHX69:NIE80 NRT69:NSA80 OBP69:OBW80 OLL69:OLS80 OVH69:OVO80 PFD69:PFK80 POZ69:PPG80 PYV69:PZC80 QIR69:QIY80 QSN69:QSU80 RCJ69:RCQ80 RMF69:RMM80 RWB69:RWI80 SFX69:SGE80 SPT69:SQA80 SZP69:SZW80 TJL69:TJS80 TTH69:TTO80 UDD69:UDK80 UMZ69:UNG80 UWV69:UXC80 VGR69:VGY80 VQN69:VQU80 WAJ69:WAQ80 WKF69:WKM80 WUB69:WUI80 W65516:AD65527 HP65516:HW65527 RL65516:RS65527 ABH65516:ABO65527 ALD65516:ALK65527 AUZ65516:AVG65527 BEV65516:BFC65527 BOR65516:BOY65527 BYN65516:BYU65527 CIJ65516:CIQ65527 CSF65516:CSM65527 DCB65516:DCI65527 DLX65516:DME65527 DVT65516:DWA65527 EFP65516:EFW65527 EPL65516:EPS65527 EZH65516:EZO65527 FJD65516:FJK65527 FSZ65516:FTG65527 GCV65516:GDC65527 GMR65516:GMY65527 GWN65516:GWU65527 HGJ65516:HGQ65527 HQF65516:HQM65527 IAB65516:IAI65527 IJX65516:IKE65527 ITT65516:IUA65527 JDP65516:JDW65527 JNL65516:JNS65527 JXH65516:JXO65527 KHD65516:KHK65527 KQZ65516:KRG65527 LAV65516:LBC65527 LKR65516:LKY65527 LUN65516:LUU65527 MEJ65516:MEQ65527 MOF65516:MOM65527 MYB65516:MYI65527 NHX65516:NIE65527 NRT65516:NSA65527 OBP65516:OBW65527 OLL65516:OLS65527 OVH65516:OVO65527 PFD65516:PFK65527 POZ65516:PPG65527 PYV65516:PZC65527 QIR65516:QIY65527 QSN65516:QSU65527 RCJ65516:RCQ65527 RMF65516:RMM65527 RWB65516:RWI65527 SFX65516:SGE65527 SPT65516:SQA65527 SZP65516:SZW65527 TJL65516:TJS65527 TTH65516:TTO65527 UDD65516:UDK65527 UMZ65516:UNG65527 UWV65516:UXC65527 VGR65516:VGY65527 VQN65516:VQU65527 WAJ65516:WAQ65527 WKF65516:WKM65527 WUB65516:WUI65527 W131052:AD131063 HP131052:HW131063 RL131052:RS131063 ABH131052:ABO131063 ALD131052:ALK131063 AUZ131052:AVG131063 BEV131052:BFC131063 BOR131052:BOY131063 BYN131052:BYU131063 CIJ131052:CIQ131063 CSF131052:CSM131063 DCB131052:DCI131063 DLX131052:DME131063 DVT131052:DWA131063 EFP131052:EFW131063 EPL131052:EPS131063 EZH131052:EZO131063 FJD131052:FJK131063 FSZ131052:FTG131063 GCV131052:GDC131063 GMR131052:GMY131063 GWN131052:GWU131063 HGJ131052:HGQ131063 HQF131052:HQM131063 IAB131052:IAI131063 IJX131052:IKE131063 ITT131052:IUA131063 JDP131052:JDW131063 JNL131052:JNS131063 JXH131052:JXO131063 KHD131052:KHK131063 KQZ131052:KRG131063 LAV131052:LBC131063 LKR131052:LKY131063 LUN131052:LUU131063 MEJ131052:MEQ131063 MOF131052:MOM131063 MYB131052:MYI131063 NHX131052:NIE131063 NRT131052:NSA131063 OBP131052:OBW131063 OLL131052:OLS131063 OVH131052:OVO131063 PFD131052:PFK131063 POZ131052:PPG131063 PYV131052:PZC131063 QIR131052:QIY131063 QSN131052:QSU131063 RCJ131052:RCQ131063 RMF131052:RMM131063 RWB131052:RWI131063 SFX131052:SGE131063 SPT131052:SQA131063 SZP131052:SZW131063 TJL131052:TJS131063 TTH131052:TTO131063 UDD131052:UDK131063 UMZ131052:UNG131063 UWV131052:UXC131063 VGR131052:VGY131063 VQN131052:VQU131063 WAJ131052:WAQ131063 WKF131052:WKM131063 WUB131052:WUI131063 W196588:AD196599 HP196588:HW196599 RL196588:RS196599 ABH196588:ABO196599 ALD196588:ALK196599 AUZ196588:AVG196599 BEV196588:BFC196599 BOR196588:BOY196599 BYN196588:BYU196599 CIJ196588:CIQ196599 CSF196588:CSM196599 DCB196588:DCI196599 DLX196588:DME196599 DVT196588:DWA196599 EFP196588:EFW196599 EPL196588:EPS196599 EZH196588:EZO196599 FJD196588:FJK196599 FSZ196588:FTG196599 GCV196588:GDC196599 GMR196588:GMY196599 GWN196588:GWU196599 HGJ196588:HGQ196599 HQF196588:HQM196599 IAB196588:IAI196599 IJX196588:IKE196599 ITT196588:IUA196599 JDP196588:JDW196599 JNL196588:JNS196599 JXH196588:JXO196599 KHD196588:KHK196599 KQZ196588:KRG196599 LAV196588:LBC196599 LKR196588:LKY196599 LUN196588:LUU196599 MEJ196588:MEQ196599 MOF196588:MOM196599 MYB196588:MYI196599 NHX196588:NIE196599 NRT196588:NSA196599 OBP196588:OBW196599 OLL196588:OLS196599 OVH196588:OVO196599 PFD196588:PFK196599 POZ196588:PPG196599 PYV196588:PZC196599 QIR196588:QIY196599 QSN196588:QSU196599 RCJ196588:RCQ196599 RMF196588:RMM196599 RWB196588:RWI196599 SFX196588:SGE196599 SPT196588:SQA196599 SZP196588:SZW196599 TJL196588:TJS196599 TTH196588:TTO196599 UDD196588:UDK196599 UMZ196588:UNG196599 UWV196588:UXC196599 VGR196588:VGY196599 VQN196588:VQU196599 WAJ196588:WAQ196599 WKF196588:WKM196599 WUB196588:WUI196599 W262124:AD262135 HP262124:HW262135 RL262124:RS262135 ABH262124:ABO262135 ALD262124:ALK262135 AUZ262124:AVG262135 BEV262124:BFC262135 BOR262124:BOY262135 BYN262124:BYU262135 CIJ262124:CIQ262135 CSF262124:CSM262135 DCB262124:DCI262135 DLX262124:DME262135 DVT262124:DWA262135 EFP262124:EFW262135 EPL262124:EPS262135 EZH262124:EZO262135 FJD262124:FJK262135 FSZ262124:FTG262135 GCV262124:GDC262135 GMR262124:GMY262135 GWN262124:GWU262135 HGJ262124:HGQ262135 HQF262124:HQM262135 IAB262124:IAI262135 IJX262124:IKE262135 ITT262124:IUA262135 JDP262124:JDW262135 JNL262124:JNS262135 JXH262124:JXO262135 KHD262124:KHK262135 KQZ262124:KRG262135 LAV262124:LBC262135 LKR262124:LKY262135 LUN262124:LUU262135 MEJ262124:MEQ262135 MOF262124:MOM262135 MYB262124:MYI262135 NHX262124:NIE262135 NRT262124:NSA262135 OBP262124:OBW262135 OLL262124:OLS262135 OVH262124:OVO262135 PFD262124:PFK262135 POZ262124:PPG262135 PYV262124:PZC262135 QIR262124:QIY262135 QSN262124:QSU262135 RCJ262124:RCQ262135 RMF262124:RMM262135 RWB262124:RWI262135 SFX262124:SGE262135 SPT262124:SQA262135 SZP262124:SZW262135 TJL262124:TJS262135 TTH262124:TTO262135 UDD262124:UDK262135 UMZ262124:UNG262135 UWV262124:UXC262135 VGR262124:VGY262135 VQN262124:VQU262135 WAJ262124:WAQ262135 WKF262124:WKM262135 WUB262124:WUI262135 W327660:AD327671 HP327660:HW327671 RL327660:RS327671 ABH327660:ABO327671 ALD327660:ALK327671 AUZ327660:AVG327671 BEV327660:BFC327671 BOR327660:BOY327671 BYN327660:BYU327671 CIJ327660:CIQ327671 CSF327660:CSM327671 DCB327660:DCI327671 DLX327660:DME327671 DVT327660:DWA327671 EFP327660:EFW327671 EPL327660:EPS327671 EZH327660:EZO327671 FJD327660:FJK327671 FSZ327660:FTG327671 GCV327660:GDC327671 GMR327660:GMY327671 GWN327660:GWU327671 HGJ327660:HGQ327671 HQF327660:HQM327671 IAB327660:IAI327671 IJX327660:IKE327671 ITT327660:IUA327671 JDP327660:JDW327671 JNL327660:JNS327671 JXH327660:JXO327671 KHD327660:KHK327671 KQZ327660:KRG327671 LAV327660:LBC327671 LKR327660:LKY327671 LUN327660:LUU327671 MEJ327660:MEQ327671 MOF327660:MOM327671 MYB327660:MYI327671 NHX327660:NIE327671 NRT327660:NSA327671 OBP327660:OBW327671 OLL327660:OLS327671 OVH327660:OVO327671 PFD327660:PFK327671 POZ327660:PPG327671 PYV327660:PZC327671 QIR327660:QIY327671 QSN327660:QSU327671 RCJ327660:RCQ327671 RMF327660:RMM327671 RWB327660:RWI327671 SFX327660:SGE327671 SPT327660:SQA327671 SZP327660:SZW327671 TJL327660:TJS327671 TTH327660:TTO327671 UDD327660:UDK327671 UMZ327660:UNG327671 UWV327660:UXC327671 VGR327660:VGY327671 VQN327660:VQU327671 WAJ327660:WAQ327671 WKF327660:WKM327671 WUB327660:WUI327671 W393196:AD393207 HP393196:HW393207 RL393196:RS393207 ABH393196:ABO393207 ALD393196:ALK393207 AUZ393196:AVG393207 BEV393196:BFC393207 BOR393196:BOY393207 BYN393196:BYU393207 CIJ393196:CIQ393207 CSF393196:CSM393207 DCB393196:DCI393207 DLX393196:DME393207 DVT393196:DWA393207 EFP393196:EFW393207 EPL393196:EPS393207 EZH393196:EZO393207 FJD393196:FJK393207 FSZ393196:FTG393207 GCV393196:GDC393207 GMR393196:GMY393207 GWN393196:GWU393207 HGJ393196:HGQ393207 HQF393196:HQM393207 IAB393196:IAI393207 IJX393196:IKE393207 ITT393196:IUA393207 JDP393196:JDW393207 JNL393196:JNS393207 JXH393196:JXO393207 KHD393196:KHK393207 KQZ393196:KRG393207 LAV393196:LBC393207 LKR393196:LKY393207 LUN393196:LUU393207 MEJ393196:MEQ393207 MOF393196:MOM393207 MYB393196:MYI393207 NHX393196:NIE393207 NRT393196:NSA393207 OBP393196:OBW393207 OLL393196:OLS393207 OVH393196:OVO393207 PFD393196:PFK393207 POZ393196:PPG393207 PYV393196:PZC393207 QIR393196:QIY393207 QSN393196:QSU393207 RCJ393196:RCQ393207 RMF393196:RMM393207 RWB393196:RWI393207 SFX393196:SGE393207 SPT393196:SQA393207 SZP393196:SZW393207 TJL393196:TJS393207 TTH393196:TTO393207 UDD393196:UDK393207 UMZ393196:UNG393207 UWV393196:UXC393207 VGR393196:VGY393207 VQN393196:VQU393207 WAJ393196:WAQ393207 WKF393196:WKM393207 WUB393196:WUI393207 W458732:AD458743 HP458732:HW458743 RL458732:RS458743 ABH458732:ABO458743 ALD458732:ALK458743 AUZ458732:AVG458743 BEV458732:BFC458743 BOR458732:BOY458743 BYN458732:BYU458743 CIJ458732:CIQ458743 CSF458732:CSM458743 DCB458732:DCI458743 DLX458732:DME458743 DVT458732:DWA458743 EFP458732:EFW458743 EPL458732:EPS458743 EZH458732:EZO458743 FJD458732:FJK458743 FSZ458732:FTG458743 GCV458732:GDC458743 GMR458732:GMY458743 GWN458732:GWU458743 HGJ458732:HGQ458743 HQF458732:HQM458743 IAB458732:IAI458743 IJX458732:IKE458743 ITT458732:IUA458743 JDP458732:JDW458743 JNL458732:JNS458743 JXH458732:JXO458743 KHD458732:KHK458743 KQZ458732:KRG458743 LAV458732:LBC458743 LKR458732:LKY458743 LUN458732:LUU458743 MEJ458732:MEQ458743 MOF458732:MOM458743 MYB458732:MYI458743 NHX458732:NIE458743 NRT458732:NSA458743 OBP458732:OBW458743 OLL458732:OLS458743 OVH458732:OVO458743 PFD458732:PFK458743 POZ458732:PPG458743 PYV458732:PZC458743 QIR458732:QIY458743 QSN458732:QSU458743 RCJ458732:RCQ458743 RMF458732:RMM458743 RWB458732:RWI458743 SFX458732:SGE458743 SPT458732:SQA458743 SZP458732:SZW458743 TJL458732:TJS458743 TTH458732:TTO458743 UDD458732:UDK458743 UMZ458732:UNG458743 UWV458732:UXC458743 VGR458732:VGY458743 VQN458732:VQU458743 WAJ458732:WAQ458743 WKF458732:WKM458743 WUB458732:WUI458743 W524268:AD524279 HP524268:HW524279 RL524268:RS524279 ABH524268:ABO524279 ALD524268:ALK524279 AUZ524268:AVG524279 BEV524268:BFC524279 BOR524268:BOY524279 BYN524268:BYU524279 CIJ524268:CIQ524279 CSF524268:CSM524279 DCB524268:DCI524279 DLX524268:DME524279 DVT524268:DWA524279 EFP524268:EFW524279 EPL524268:EPS524279 EZH524268:EZO524279 FJD524268:FJK524279 FSZ524268:FTG524279 GCV524268:GDC524279 GMR524268:GMY524279 GWN524268:GWU524279 HGJ524268:HGQ524279 HQF524268:HQM524279 IAB524268:IAI524279 IJX524268:IKE524279 ITT524268:IUA524279 JDP524268:JDW524279 JNL524268:JNS524279 JXH524268:JXO524279 KHD524268:KHK524279 KQZ524268:KRG524279 LAV524268:LBC524279 LKR524268:LKY524279 LUN524268:LUU524279 MEJ524268:MEQ524279 MOF524268:MOM524279 MYB524268:MYI524279 NHX524268:NIE524279 NRT524268:NSA524279 OBP524268:OBW524279 OLL524268:OLS524279 OVH524268:OVO524279 PFD524268:PFK524279 POZ524268:PPG524279 PYV524268:PZC524279 QIR524268:QIY524279 QSN524268:QSU524279 RCJ524268:RCQ524279 RMF524268:RMM524279 RWB524268:RWI524279 SFX524268:SGE524279 SPT524268:SQA524279 SZP524268:SZW524279 TJL524268:TJS524279 TTH524268:TTO524279 UDD524268:UDK524279 UMZ524268:UNG524279 UWV524268:UXC524279 VGR524268:VGY524279 VQN524268:VQU524279 WAJ524268:WAQ524279 WKF524268:WKM524279 WUB524268:WUI524279 W589804:AD589815 HP589804:HW589815 RL589804:RS589815 ABH589804:ABO589815 ALD589804:ALK589815 AUZ589804:AVG589815 BEV589804:BFC589815 BOR589804:BOY589815 BYN589804:BYU589815 CIJ589804:CIQ589815 CSF589804:CSM589815 DCB589804:DCI589815 DLX589804:DME589815 DVT589804:DWA589815 EFP589804:EFW589815 EPL589804:EPS589815 EZH589804:EZO589815 FJD589804:FJK589815 FSZ589804:FTG589815 GCV589804:GDC589815 GMR589804:GMY589815 GWN589804:GWU589815 HGJ589804:HGQ589815 HQF589804:HQM589815 IAB589804:IAI589815 IJX589804:IKE589815 ITT589804:IUA589815 JDP589804:JDW589815 JNL589804:JNS589815 JXH589804:JXO589815 KHD589804:KHK589815 KQZ589804:KRG589815 LAV589804:LBC589815 LKR589804:LKY589815 LUN589804:LUU589815 MEJ589804:MEQ589815 MOF589804:MOM589815 MYB589804:MYI589815 NHX589804:NIE589815 NRT589804:NSA589815 OBP589804:OBW589815 OLL589804:OLS589815 OVH589804:OVO589815 PFD589804:PFK589815 POZ589804:PPG589815 PYV589804:PZC589815 QIR589804:QIY589815 QSN589804:QSU589815 RCJ589804:RCQ589815 RMF589804:RMM589815 RWB589804:RWI589815 SFX589804:SGE589815 SPT589804:SQA589815 SZP589804:SZW589815 TJL589804:TJS589815 TTH589804:TTO589815 UDD589804:UDK589815 UMZ589804:UNG589815 UWV589804:UXC589815 VGR589804:VGY589815 VQN589804:VQU589815 WAJ589804:WAQ589815 WKF589804:WKM589815 WUB589804:WUI589815 W655340:AD655351 HP655340:HW655351 RL655340:RS655351 ABH655340:ABO655351 ALD655340:ALK655351 AUZ655340:AVG655351 BEV655340:BFC655351 BOR655340:BOY655351 BYN655340:BYU655351 CIJ655340:CIQ655351 CSF655340:CSM655351 DCB655340:DCI655351 DLX655340:DME655351 DVT655340:DWA655351 EFP655340:EFW655351 EPL655340:EPS655351 EZH655340:EZO655351 FJD655340:FJK655351 FSZ655340:FTG655351 GCV655340:GDC655351 GMR655340:GMY655351 GWN655340:GWU655351 HGJ655340:HGQ655351 HQF655340:HQM655351 IAB655340:IAI655351 IJX655340:IKE655351 ITT655340:IUA655351 JDP655340:JDW655351 JNL655340:JNS655351 JXH655340:JXO655351 KHD655340:KHK655351 KQZ655340:KRG655351 LAV655340:LBC655351 LKR655340:LKY655351 LUN655340:LUU655351 MEJ655340:MEQ655351 MOF655340:MOM655351 MYB655340:MYI655351 NHX655340:NIE655351 NRT655340:NSA655351 OBP655340:OBW655351 OLL655340:OLS655351 OVH655340:OVO655351 PFD655340:PFK655351 POZ655340:PPG655351 PYV655340:PZC655351 QIR655340:QIY655351 QSN655340:QSU655351 RCJ655340:RCQ655351 RMF655340:RMM655351 RWB655340:RWI655351 SFX655340:SGE655351 SPT655340:SQA655351 SZP655340:SZW655351 TJL655340:TJS655351 TTH655340:TTO655351 UDD655340:UDK655351 UMZ655340:UNG655351 UWV655340:UXC655351 VGR655340:VGY655351 VQN655340:VQU655351 WAJ655340:WAQ655351 WKF655340:WKM655351 WUB655340:WUI655351 W720876:AD720887 HP720876:HW720887 RL720876:RS720887 ABH720876:ABO720887 ALD720876:ALK720887 AUZ720876:AVG720887 BEV720876:BFC720887 BOR720876:BOY720887 BYN720876:BYU720887 CIJ720876:CIQ720887 CSF720876:CSM720887 DCB720876:DCI720887 DLX720876:DME720887 DVT720876:DWA720887 EFP720876:EFW720887 EPL720876:EPS720887 EZH720876:EZO720887 FJD720876:FJK720887 FSZ720876:FTG720887 GCV720876:GDC720887 GMR720876:GMY720887 GWN720876:GWU720887 HGJ720876:HGQ720887 HQF720876:HQM720887 IAB720876:IAI720887 IJX720876:IKE720887 ITT720876:IUA720887 JDP720876:JDW720887 JNL720876:JNS720887 JXH720876:JXO720887 KHD720876:KHK720887 KQZ720876:KRG720887 LAV720876:LBC720887 LKR720876:LKY720887 LUN720876:LUU720887 MEJ720876:MEQ720887 MOF720876:MOM720887 MYB720876:MYI720887 NHX720876:NIE720887 NRT720876:NSA720887 OBP720876:OBW720887 OLL720876:OLS720887 OVH720876:OVO720887 PFD720876:PFK720887 POZ720876:PPG720887 PYV720876:PZC720887 QIR720876:QIY720887 QSN720876:QSU720887 RCJ720876:RCQ720887 RMF720876:RMM720887 RWB720876:RWI720887 SFX720876:SGE720887 SPT720876:SQA720887 SZP720876:SZW720887 TJL720876:TJS720887 TTH720876:TTO720887 UDD720876:UDK720887 UMZ720876:UNG720887 UWV720876:UXC720887 VGR720876:VGY720887 VQN720876:VQU720887 WAJ720876:WAQ720887 WKF720876:WKM720887 WUB720876:WUI720887 W786412:AD786423 HP786412:HW786423 RL786412:RS786423 ABH786412:ABO786423 ALD786412:ALK786423 AUZ786412:AVG786423 BEV786412:BFC786423 BOR786412:BOY786423 BYN786412:BYU786423 CIJ786412:CIQ786423 CSF786412:CSM786423 DCB786412:DCI786423 DLX786412:DME786423 DVT786412:DWA786423 EFP786412:EFW786423 EPL786412:EPS786423 EZH786412:EZO786423 FJD786412:FJK786423 FSZ786412:FTG786423 GCV786412:GDC786423 GMR786412:GMY786423 GWN786412:GWU786423 HGJ786412:HGQ786423 HQF786412:HQM786423 IAB786412:IAI786423 IJX786412:IKE786423 ITT786412:IUA786423 JDP786412:JDW786423 JNL786412:JNS786423 JXH786412:JXO786423 KHD786412:KHK786423 KQZ786412:KRG786423 LAV786412:LBC786423 LKR786412:LKY786423 LUN786412:LUU786423 MEJ786412:MEQ786423 MOF786412:MOM786423 MYB786412:MYI786423 NHX786412:NIE786423 NRT786412:NSA786423 OBP786412:OBW786423 OLL786412:OLS786423 OVH786412:OVO786423 PFD786412:PFK786423 POZ786412:PPG786423 PYV786412:PZC786423 QIR786412:QIY786423 QSN786412:QSU786423 RCJ786412:RCQ786423 RMF786412:RMM786423 RWB786412:RWI786423 SFX786412:SGE786423 SPT786412:SQA786423 SZP786412:SZW786423 TJL786412:TJS786423 TTH786412:TTO786423 UDD786412:UDK786423 UMZ786412:UNG786423 UWV786412:UXC786423 VGR786412:VGY786423 VQN786412:VQU786423 WAJ786412:WAQ786423 WKF786412:WKM786423 WUB786412:WUI786423 W851948:AD851959 HP851948:HW851959 RL851948:RS851959 ABH851948:ABO851959 ALD851948:ALK851959 AUZ851948:AVG851959 BEV851948:BFC851959 BOR851948:BOY851959 BYN851948:BYU851959 CIJ851948:CIQ851959 CSF851948:CSM851959 DCB851948:DCI851959 DLX851948:DME851959 DVT851948:DWA851959 EFP851948:EFW851959 EPL851948:EPS851959 EZH851948:EZO851959 FJD851948:FJK851959 FSZ851948:FTG851959 GCV851948:GDC851959 GMR851948:GMY851959 GWN851948:GWU851959 HGJ851948:HGQ851959 HQF851948:HQM851959 IAB851948:IAI851959 IJX851948:IKE851959 ITT851948:IUA851959 JDP851948:JDW851959 JNL851948:JNS851959 JXH851948:JXO851959 KHD851948:KHK851959 KQZ851948:KRG851959 LAV851948:LBC851959 LKR851948:LKY851959 LUN851948:LUU851959 MEJ851948:MEQ851959 MOF851948:MOM851959 MYB851948:MYI851959 NHX851948:NIE851959 NRT851948:NSA851959 OBP851948:OBW851959 OLL851948:OLS851959 OVH851948:OVO851959 PFD851948:PFK851959 POZ851948:PPG851959 PYV851948:PZC851959 QIR851948:QIY851959 QSN851948:QSU851959 RCJ851948:RCQ851959 RMF851948:RMM851959 RWB851948:RWI851959 SFX851948:SGE851959 SPT851948:SQA851959 SZP851948:SZW851959 TJL851948:TJS851959 TTH851948:TTO851959 UDD851948:UDK851959 UMZ851948:UNG851959 UWV851948:UXC851959 VGR851948:VGY851959 VQN851948:VQU851959 WAJ851948:WAQ851959 WKF851948:WKM851959 WUB851948:WUI851959 W917484:AD917495 HP917484:HW917495 RL917484:RS917495 ABH917484:ABO917495 ALD917484:ALK917495 AUZ917484:AVG917495 BEV917484:BFC917495 BOR917484:BOY917495 BYN917484:BYU917495 CIJ917484:CIQ917495 CSF917484:CSM917495 DCB917484:DCI917495 DLX917484:DME917495 DVT917484:DWA917495 EFP917484:EFW917495 EPL917484:EPS917495 EZH917484:EZO917495 FJD917484:FJK917495 FSZ917484:FTG917495 GCV917484:GDC917495 GMR917484:GMY917495 GWN917484:GWU917495 HGJ917484:HGQ917495 HQF917484:HQM917495 IAB917484:IAI917495 IJX917484:IKE917495 ITT917484:IUA917495 JDP917484:JDW917495 JNL917484:JNS917495 JXH917484:JXO917495 KHD917484:KHK917495 KQZ917484:KRG917495 LAV917484:LBC917495 LKR917484:LKY917495 LUN917484:LUU917495 MEJ917484:MEQ917495 MOF917484:MOM917495 MYB917484:MYI917495 NHX917484:NIE917495 NRT917484:NSA917495 OBP917484:OBW917495 OLL917484:OLS917495 OVH917484:OVO917495 PFD917484:PFK917495 POZ917484:PPG917495 PYV917484:PZC917495 QIR917484:QIY917495 QSN917484:QSU917495 RCJ917484:RCQ917495 RMF917484:RMM917495 RWB917484:RWI917495 SFX917484:SGE917495 SPT917484:SQA917495 SZP917484:SZW917495 TJL917484:TJS917495 TTH917484:TTO917495 UDD917484:UDK917495 UMZ917484:UNG917495 UWV917484:UXC917495 VGR917484:VGY917495 VQN917484:VQU917495 WAJ917484:WAQ917495 WKF917484:WKM917495 WUB917484:WUI917495 W983020:AD983031 HP983020:HW983031 RL983020:RS983031 ABH983020:ABO983031 ALD983020:ALK983031 AUZ983020:AVG983031 BEV983020:BFC983031 BOR983020:BOY983031 BYN983020:BYU983031 CIJ983020:CIQ983031 CSF983020:CSM983031 DCB983020:DCI983031 DLX983020:DME983031 DVT983020:DWA983031 EFP983020:EFW983031 EPL983020:EPS983031 EZH983020:EZO983031 FJD983020:FJK983031 FSZ983020:FTG983031 GCV983020:GDC983031 GMR983020:GMY983031 GWN983020:GWU983031 HGJ983020:HGQ983031 HQF983020:HQM983031 IAB983020:IAI983031 IJX983020:IKE983031 ITT983020:IUA983031 JDP983020:JDW983031 JNL983020:JNS983031 JXH983020:JXO983031 KHD983020:KHK983031 KQZ983020:KRG983031 LAV983020:LBC983031 LKR983020:LKY983031 LUN983020:LUU983031 MEJ983020:MEQ983031 MOF983020:MOM983031 MYB983020:MYI983031 NHX983020:NIE983031 NRT983020:NSA983031 OBP983020:OBW983031 OLL983020:OLS983031 OVH983020:OVO983031 PFD983020:PFK983031 POZ983020:PPG983031 PYV983020:PZC983031 QIR983020:QIY983031 QSN983020:QSU983031 RCJ983020:RCQ983031 RMF983020:RMM983031 RWB983020:RWI983031 SFX983020:SGE983031 SPT983020:SQA983031 SZP983020:SZW983031 TJL983020:TJS983031 TTH983020:TTO983031 UDD983020:UDK983031 UMZ983020:UNG983031 UWV983020:UXC983031 VGR983020:VGY983031 VQN983020:VQU983031 WAJ983020:WAQ983031 WKF983020:WKM983031 WUB983020:WUI983031 W31:AD42 HP31:HW42 RL31:RS42 ABH31:ABO42 ALD31:ALK42 AUZ31:AVG42 BEV31:BFC42 BOR31:BOY42 BYN31:BYU42 CIJ31:CIQ42 CSF31:CSM42 DCB31:DCI42 DLX31:DME42 DVT31:DWA42 EFP31:EFW42 EPL31:EPS42 EZH31:EZO42 FJD31:FJK42 FSZ31:FTG42 GCV31:GDC42 GMR31:GMY42 GWN31:GWU42 HGJ31:HGQ42 HQF31:HQM42 IAB31:IAI42 IJX31:IKE42 ITT31:IUA42 JDP31:JDW42 JNL31:JNS42 JXH31:JXO42 KHD31:KHK42 KQZ31:KRG42 LAV31:LBC42 LKR31:LKY42 LUN31:LUU42 MEJ31:MEQ42 MOF31:MOM42 MYB31:MYI42 NHX31:NIE42 NRT31:NSA42 OBP31:OBW42 OLL31:OLS42 OVH31:OVO42 PFD31:PFK42 POZ31:PPG42 PYV31:PZC42 QIR31:QIY42 QSN31:QSU42 RCJ31:RCQ42 RMF31:RMM42 RWB31:RWI42 SFX31:SGE42 SPT31:SQA42 SZP31:SZW42 TJL31:TJS42 TTH31:TTO42 UDD31:UDK42 UMZ31:UNG42 UWV31:UXC42 VGR31:VGY42 VQN31:VQU42 WAJ31:WAQ42 WKF31:WKM42 WUB31:WUI42 W65498:AD65509 HP65498:HW65509 RL65498:RS65509 ABH65498:ABO65509 ALD65498:ALK65509 AUZ65498:AVG65509 BEV65498:BFC65509 BOR65498:BOY65509 BYN65498:BYU65509 CIJ65498:CIQ65509 CSF65498:CSM65509 DCB65498:DCI65509 DLX65498:DME65509 DVT65498:DWA65509 EFP65498:EFW65509 EPL65498:EPS65509 EZH65498:EZO65509 FJD65498:FJK65509 FSZ65498:FTG65509 GCV65498:GDC65509 GMR65498:GMY65509 GWN65498:GWU65509 HGJ65498:HGQ65509 HQF65498:HQM65509 IAB65498:IAI65509 IJX65498:IKE65509 ITT65498:IUA65509 JDP65498:JDW65509 JNL65498:JNS65509 JXH65498:JXO65509 KHD65498:KHK65509 KQZ65498:KRG65509 LAV65498:LBC65509 LKR65498:LKY65509 LUN65498:LUU65509 MEJ65498:MEQ65509 MOF65498:MOM65509 MYB65498:MYI65509 NHX65498:NIE65509 NRT65498:NSA65509 OBP65498:OBW65509 OLL65498:OLS65509 OVH65498:OVO65509 PFD65498:PFK65509 POZ65498:PPG65509 PYV65498:PZC65509 QIR65498:QIY65509 QSN65498:QSU65509 RCJ65498:RCQ65509 RMF65498:RMM65509 RWB65498:RWI65509 SFX65498:SGE65509 SPT65498:SQA65509 SZP65498:SZW65509 TJL65498:TJS65509 TTH65498:TTO65509 UDD65498:UDK65509 UMZ65498:UNG65509 UWV65498:UXC65509 VGR65498:VGY65509 VQN65498:VQU65509 WAJ65498:WAQ65509 WKF65498:WKM65509 WUB65498:WUI65509 W131034:AD131045 HP131034:HW131045 RL131034:RS131045 ABH131034:ABO131045 ALD131034:ALK131045 AUZ131034:AVG131045 BEV131034:BFC131045 BOR131034:BOY131045 BYN131034:BYU131045 CIJ131034:CIQ131045 CSF131034:CSM131045 DCB131034:DCI131045 DLX131034:DME131045 DVT131034:DWA131045 EFP131034:EFW131045 EPL131034:EPS131045 EZH131034:EZO131045 FJD131034:FJK131045 FSZ131034:FTG131045 GCV131034:GDC131045 GMR131034:GMY131045 GWN131034:GWU131045 HGJ131034:HGQ131045 HQF131034:HQM131045 IAB131034:IAI131045 IJX131034:IKE131045 ITT131034:IUA131045 JDP131034:JDW131045 JNL131034:JNS131045 JXH131034:JXO131045 KHD131034:KHK131045 KQZ131034:KRG131045 LAV131034:LBC131045 LKR131034:LKY131045 LUN131034:LUU131045 MEJ131034:MEQ131045 MOF131034:MOM131045 MYB131034:MYI131045 NHX131034:NIE131045 NRT131034:NSA131045 OBP131034:OBW131045 OLL131034:OLS131045 OVH131034:OVO131045 PFD131034:PFK131045 POZ131034:PPG131045 PYV131034:PZC131045 QIR131034:QIY131045 QSN131034:QSU131045 RCJ131034:RCQ131045 RMF131034:RMM131045 RWB131034:RWI131045 SFX131034:SGE131045 SPT131034:SQA131045 SZP131034:SZW131045 TJL131034:TJS131045 TTH131034:TTO131045 UDD131034:UDK131045 UMZ131034:UNG131045 UWV131034:UXC131045 VGR131034:VGY131045 VQN131034:VQU131045 WAJ131034:WAQ131045 WKF131034:WKM131045 WUB131034:WUI131045 W196570:AD196581 HP196570:HW196581 RL196570:RS196581 ABH196570:ABO196581 ALD196570:ALK196581 AUZ196570:AVG196581 BEV196570:BFC196581 BOR196570:BOY196581 BYN196570:BYU196581 CIJ196570:CIQ196581 CSF196570:CSM196581 DCB196570:DCI196581 DLX196570:DME196581 DVT196570:DWA196581 EFP196570:EFW196581 EPL196570:EPS196581 EZH196570:EZO196581 FJD196570:FJK196581 FSZ196570:FTG196581 GCV196570:GDC196581 GMR196570:GMY196581 GWN196570:GWU196581 HGJ196570:HGQ196581 HQF196570:HQM196581 IAB196570:IAI196581 IJX196570:IKE196581 ITT196570:IUA196581 JDP196570:JDW196581 JNL196570:JNS196581 JXH196570:JXO196581 KHD196570:KHK196581 KQZ196570:KRG196581 LAV196570:LBC196581 LKR196570:LKY196581 LUN196570:LUU196581 MEJ196570:MEQ196581 MOF196570:MOM196581 MYB196570:MYI196581 NHX196570:NIE196581 NRT196570:NSA196581 OBP196570:OBW196581 OLL196570:OLS196581 OVH196570:OVO196581 PFD196570:PFK196581 POZ196570:PPG196581 PYV196570:PZC196581 QIR196570:QIY196581 QSN196570:QSU196581 RCJ196570:RCQ196581 RMF196570:RMM196581 RWB196570:RWI196581 SFX196570:SGE196581 SPT196570:SQA196581 SZP196570:SZW196581 TJL196570:TJS196581 TTH196570:TTO196581 UDD196570:UDK196581 UMZ196570:UNG196581 UWV196570:UXC196581 VGR196570:VGY196581 VQN196570:VQU196581 WAJ196570:WAQ196581 WKF196570:WKM196581 WUB196570:WUI196581 W262106:AD262117 HP262106:HW262117 RL262106:RS262117 ABH262106:ABO262117 ALD262106:ALK262117 AUZ262106:AVG262117 BEV262106:BFC262117 BOR262106:BOY262117 BYN262106:BYU262117 CIJ262106:CIQ262117 CSF262106:CSM262117 DCB262106:DCI262117 DLX262106:DME262117 DVT262106:DWA262117 EFP262106:EFW262117 EPL262106:EPS262117 EZH262106:EZO262117 FJD262106:FJK262117 FSZ262106:FTG262117 GCV262106:GDC262117 GMR262106:GMY262117 GWN262106:GWU262117 HGJ262106:HGQ262117 HQF262106:HQM262117 IAB262106:IAI262117 IJX262106:IKE262117 ITT262106:IUA262117 JDP262106:JDW262117 JNL262106:JNS262117 JXH262106:JXO262117 KHD262106:KHK262117 KQZ262106:KRG262117 LAV262106:LBC262117 LKR262106:LKY262117 LUN262106:LUU262117 MEJ262106:MEQ262117 MOF262106:MOM262117 MYB262106:MYI262117 NHX262106:NIE262117 NRT262106:NSA262117 OBP262106:OBW262117 OLL262106:OLS262117 OVH262106:OVO262117 PFD262106:PFK262117 POZ262106:PPG262117 PYV262106:PZC262117 QIR262106:QIY262117 QSN262106:QSU262117 RCJ262106:RCQ262117 RMF262106:RMM262117 RWB262106:RWI262117 SFX262106:SGE262117 SPT262106:SQA262117 SZP262106:SZW262117 TJL262106:TJS262117 TTH262106:TTO262117 UDD262106:UDK262117 UMZ262106:UNG262117 UWV262106:UXC262117 VGR262106:VGY262117 VQN262106:VQU262117 WAJ262106:WAQ262117 WKF262106:WKM262117 WUB262106:WUI262117 W327642:AD327653 HP327642:HW327653 RL327642:RS327653 ABH327642:ABO327653 ALD327642:ALK327653 AUZ327642:AVG327653 BEV327642:BFC327653 BOR327642:BOY327653 BYN327642:BYU327653 CIJ327642:CIQ327653 CSF327642:CSM327653 DCB327642:DCI327653 DLX327642:DME327653 DVT327642:DWA327653 EFP327642:EFW327653 EPL327642:EPS327653 EZH327642:EZO327653 FJD327642:FJK327653 FSZ327642:FTG327653 GCV327642:GDC327653 GMR327642:GMY327653 GWN327642:GWU327653 HGJ327642:HGQ327653 HQF327642:HQM327653 IAB327642:IAI327653 IJX327642:IKE327653 ITT327642:IUA327653 JDP327642:JDW327653 JNL327642:JNS327653 JXH327642:JXO327653 KHD327642:KHK327653 KQZ327642:KRG327653 LAV327642:LBC327653 LKR327642:LKY327653 LUN327642:LUU327653 MEJ327642:MEQ327653 MOF327642:MOM327653 MYB327642:MYI327653 NHX327642:NIE327653 NRT327642:NSA327653 OBP327642:OBW327653 OLL327642:OLS327653 OVH327642:OVO327653 PFD327642:PFK327653 POZ327642:PPG327653 PYV327642:PZC327653 QIR327642:QIY327653 QSN327642:QSU327653 RCJ327642:RCQ327653 RMF327642:RMM327653 RWB327642:RWI327653 SFX327642:SGE327653 SPT327642:SQA327653 SZP327642:SZW327653 TJL327642:TJS327653 TTH327642:TTO327653 UDD327642:UDK327653 UMZ327642:UNG327653 UWV327642:UXC327653 VGR327642:VGY327653 VQN327642:VQU327653 WAJ327642:WAQ327653 WKF327642:WKM327653 WUB327642:WUI327653 W393178:AD393189 HP393178:HW393189 RL393178:RS393189 ABH393178:ABO393189 ALD393178:ALK393189 AUZ393178:AVG393189 BEV393178:BFC393189 BOR393178:BOY393189 BYN393178:BYU393189 CIJ393178:CIQ393189 CSF393178:CSM393189 DCB393178:DCI393189 DLX393178:DME393189 DVT393178:DWA393189 EFP393178:EFW393189 EPL393178:EPS393189 EZH393178:EZO393189 FJD393178:FJK393189 FSZ393178:FTG393189 GCV393178:GDC393189 GMR393178:GMY393189 GWN393178:GWU393189 HGJ393178:HGQ393189 HQF393178:HQM393189 IAB393178:IAI393189 IJX393178:IKE393189 ITT393178:IUA393189 JDP393178:JDW393189 JNL393178:JNS393189 JXH393178:JXO393189 KHD393178:KHK393189 KQZ393178:KRG393189 LAV393178:LBC393189 LKR393178:LKY393189 LUN393178:LUU393189 MEJ393178:MEQ393189 MOF393178:MOM393189 MYB393178:MYI393189 NHX393178:NIE393189 NRT393178:NSA393189 OBP393178:OBW393189 OLL393178:OLS393189 OVH393178:OVO393189 PFD393178:PFK393189 POZ393178:PPG393189 PYV393178:PZC393189 QIR393178:QIY393189 QSN393178:QSU393189 RCJ393178:RCQ393189 RMF393178:RMM393189 RWB393178:RWI393189 SFX393178:SGE393189 SPT393178:SQA393189 SZP393178:SZW393189 TJL393178:TJS393189 TTH393178:TTO393189 UDD393178:UDK393189 UMZ393178:UNG393189 UWV393178:UXC393189 VGR393178:VGY393189 VQN393178:VQU393189 WAJ393178:WAQ393189 WKF393178:WKM393189 WUB393178:WUI393189 W458714:AD458725 HP458714:HW458725 RL458714:RS458725 ABH458714:ABO458725 ALD458714:ALK458725 AUZ458714:AVG458725 BEV458714:BFC458725 BOR458714:BOY458725 BYN458714:BYU458725 CIJ458714:CIQ458725 CSF458714:CSM458725 DCB458714:DCI458725 DLX458714:DME458725 DVT458714:DWA458725 EFP458714:EFW458725 EPL458714:EPS458725 EZH458714:EZO458725 FJD458714:FJK458725 FSZ458714:FTG458725 GCV458714:GDC458725 GMR458714:GMY458725 GWN458714:GWU458725 HGJ458714:HGQ458725 HQF458714:HQM458725 IAB458714:IAI458725 IJX458714:IKE458725 ITT458714:IUA458725 JDP458714:JDW458725 JNL458714:JNS458725 JXH458714:JXO458725 KHD458714:KHK458725 KQZ458714:KRG458725 LAV458714:LBC458725 LKR458714:LKY458725 LUN458714:LUU458725 MEJ458714:MEQ458725 MOF458714:MOM458725 MYB458714:MYI458725 NHX458714:NIE458725 NRT458714:NSA458725 OBP458714:OBW458725 OLL458714:OLS458725 OVH458714:OVO458725 PFD458714:PFK458725 POZ458714:PPG458725 PYV458714:PZC458725 QIR458714:QIY458725 QSN458714:QSU458725 RCJ458714:RCQ458725 RMF458714:RMM458725 RWB458714:RWI458725 SFX458714:SGE458725 SPT458714:SQA458725 SZP458714:SZW458725 TJL458714:TJS458725 TTH458714:TTO458725 UDD458714:UDK458725 UMZ458714:UNG458725 UWV458714:UXC458725 VGR458714:VGY458725 VQN458714:VQU458725 WAJ458714:WAQ458725 WKF458714:WKM458725 WUB458714:WUI458725 W524250:AD524261 HP524250:HW524261 RL524250:RS524261 ABH524250:ABO524261 ALD524250:ALK524261 AUZ524250:AVG524261 BEV524250:BFC524261 BOR524250:BOY524261 BYN524250:BYU524261 CIJ524250:CIQ524261 CSF524250:CSM524261 DCB524250:DCI524261 DLX524250:DME524261 DVT524250:DWA524261 EFP524250:EFW524261 EPL524250:EPS524261 EZH524250:EZO524261 FJD524250:FJK524261 FSZ524250:FTG524261 GCV524250:GDC524261 GMR524250:GMY524261 GWN524250:GWU524261 HGJ524250:HGQ524261 HQF524250:HQM524261 IAB524250:IAI524261 IJX524250:IKE524261 ITT524250:IUA524261 JDP524250:JDW524261 JNL524250:JNS524261 JXH524250:JXO524261 KHD524250:KHK524261 KQZ524250:KRG524261 LAV524250:LBC524261 LKR524250:LKY524261 LUN524250:LUU524261 MEJ524250:MEQ524261 MOF524250:MOM524261 MYB524250:MYI524261 NHX524250:NIE524261 NRT524250:NSA524261 OBP524250:OBW524261 OLL524250:OLS524261 OVH524250:OVO524261 PFD524250:PFK524261 POZ524250:PPG524261 PYV524250:PZC524261 QIR524250:QIY524261 QSN524250:QSU524261 RCJ524250:RCQ524261 RMF524250:RMM524261 RWB524250:RWI524261 SFX524250:SGE524261 SPT524250:SQA524261 SZP524250:SZW524261 TJL524250:TJS524261 TTH524250:TTO524261 UDD524250:UDK524261 UMZ524250:UNG524261 UWV524250:UXC524261 VGR524250:VGY524261 VQN524250:VQU524261 WAJ524250:WAQ524261 WKF524250:WKM524261 WUB524250:WUI524261 W589786:AD589797 HP589786:HW589797 RL589786:RS589797 ABH589786:ABO589797 ALD589786:ALK589797 AUZ589786:AVG589797 BEV589786:BFC589797 BOR589786:BOY589797 BYN589786:BYU589797 CIJ589786:CIQ589797 CSF589786:CSM589797 DCB589786:DCI589797 DLX589786:DME589797 DVT589786:DWA589797 EFP589786:EFW589797 EPL589786:EPS589797 EZH589786:EZO589797 FJD589786:FJK589797 FSZ589786:FTG589797 GCV589786:GDC589797 GMR589786:GMY589797 GWN589786:GWU589797 HGJ589786:HGQ589797 HQF589786:HQM589797 IAB589786:IAI589797 IJX589786:IKE589797 ITT589786:IUA589797 JDP589786:JDW589797 JNL589786:JNS589797 JXH589786:JXO589797 KHD589786:KHK589797 KQZ589786:KRG589797 LAV589786:LBC589797 LKR589786:LKY589797 LUN589786:LUU589797 MEJ589786:MEQ589797 MOF589786:MOM589797 MYB589786:MYI589797 NHX589786:NIE589797 NRT589786:NSA589797 OBP589786:OBW589797 OLL589786:OLS589797 OVH589786:OVO589797 PFD589786:PFK589797 POZ589786:PPG589797 PYV589786:PZC589797 QIR589786:QIY589797 QSN589786:QSU589797 RCJ589786:RCQ589797 RMF589786:RMM589797 RWB589786:RWI589797 SFX589786:SGE589797 SPT589786:SQA589797 SZP589786:SZW589797 TJL589786:TJS589797 TTH589786:TTO589797 UDD589786:UDK589797 UMZ589786:UNG589797 UWV589786:UXC589797 VGR589786:VGY589797 VQN589786:VQU589797 WAJ589786:WAQ589797 WKF589786:WKM589797 WUB589786:WUI589797 W655322:AD655333 HP655322:HW655333 RL655322:RS655333 ABH655322:ABO655333 ALD655322:ALK655333 AUZ655322:AVG655333 BEV655322:BFC655333 BOR655322:BOY655333 BYN655322:BYU655333 CIJ655322:CIQ655333 CSF655322:CSM655333 DCB655322:DCI655333 DLX655322:DME655333 DVT655322:DWA655333 EFP655322:EFW655333 EPL655322:EPS655333 EZH655322:EZO655333 FJD655322:FJK655333 FSZ655322:FTG655333 GCV655322:GDC655333 GMR655322:GMY655333 GWN655322:GWU655333 HGJ655322:HGQ655333 HQF655322:HQM655333 IAB655322:IAI655333 IJX655322:IKE655333 ITT655322:IUA655333 JDP655322:JDW655333 JNL655322:JNS655333 JXH655322:JXO655333 KHD655322:KHK655333 KQZ655322:KRG655333 LAV655322:LBC655333 LKR655322:LKY655333 LUN655322:LUU655333 MEJ655322:MEQ655333 MOF655322:MOM655333 MYB655322:MYI655333 NHX655322:NIE655333 NRT655322:NSA655333 OBP655322:OBW655333 OLL655322:OLS655333 OVH655322:OVO655333 PFD655322:PFK655333 POZ655322:PPG655333 PYV655322:PZC655333 QIR655322:QIY655333 QSN655322:QSU655333 RCJ655322:RCQ655333 RMF655322:RMM655333 RWB655322:RWI655333 SFX655322:SGE655333 SPT655322:SQA655333 SZP655322:SZW655333 TJL655322:TJS655333 TTH655322:TTO655333 UDD655322:UDK655333 UMZ655322:UNG655333 UWV655322:UXC655333 VGR655322:VGY655333 VQN655322:VQU655333 WAJ655322:WAQ655333 WKF655322:WKM655333 WUB655322:WUI655333 W720858:AD720869 HP720858:HW720869 RL720858:RS720869 ABH720858:ABO720869 ALD720858:ALK720869 AUZ720858:AVG720869 BEV720858:BFC720869 BOR720858:BOY720869 BYN720858:BYU720869 CIJ720858:CIQ720869 CSF720858:CSM720869 DCB720858:DCI720869 DLX720858:DME720869 DVT720858:DWA720869 EFP720858:EFW720869 EPL720858:EPS720869 EZH720858:EZO720869 FJD720858:FJK720869 FSZ720858:FTG720869 GCV720858:GDC720869 GMR720858:GMY720869 GWN720858:GWU720869 HGJ720858:HGQ720869 HQF720858:HQM720869 IAB720858:IAI720869 IJX720858:IKE720869 ITT720858:IUA720869 JDP720858:JDW720869 JNL720858:JNS720869 JXH720858:JXO720869 KHD720858:KHK720869 KQZ720858:KRG720869 LAV720858:LBC720869 LKR720858:LKY720869 LUN720858:LUU720869 MEJ720858:MEQ720869 MOF720858:MOM720869 MYB720858:MYI720869 NHX720858:NIE720869 NRT720858:NSA720869 OBP720858:OBW720869 OLL720858:OLS720869 OVH720858:OVO720869 PFD720858:PFK720869 POZ720858:PPG720869 PYV720858:PZC720869 QIR720858:QIY720869 QSN720858:QSU720869 RCJ720858:RCQ720869 RMF720858:RMM720869 RWB720858:RWI720869 SFX720858:SGE720869 SPT720858:SQA720869 SZP720858:SZW720869 TJL720858:TJS720869 TTH720858:TTO720869 UDD720858:UDK720869 UMZ720858:UNG720869 UWV720858:UXC720869 VGR720858:VGY720869 VQN720858:VQU720869 WAJ720858:WAQ720869 WKF720858:WKM720869 WUB720858:WUI720869 W786394:AD786405 HP786394:HW786405 RL786394:RS786405 ABH786394:ABO786405 ALD786394:ALK786405 AUZ786394:AVG786405 BEV786394:BFC786405 BOR786394:BOY786405 BYN786394:BYU786405 CIJ786394:CIQ786405 CSF786394:CSM786405 DCB786394:DCI786405 DLX786394:DME786405 DVT786394:DWA786405 EFP786394:EFW786405 EPL786394:EPS786405 EZH786394:EZO786405 FJD786394:FJK786405 FSZ786394:FTG786405 GCV786394:GDC786405 GMR786394:GMY786405 GWN786394:GWU786405 HGJ786394:HGQ786405 HQF786394:HQM786405 IAB786394:IAI786405 IJX786394:IKE786405 ITT786394:IUA786405 JDP786394:JDW786405 JNL786394:JNS786405 JXH786394:JXO786405 KHD786394:KHK786405 KQZ786394:KRG786405 LAV786394:LBC786405 LKR786394:LKY786405 LUN786394:LUU786405 MEJ786394:MEQ786405 MOF786394:MOM786405 MYB786394:MYI786405 NHX786394:NIE786405 NRT786394:NSA786405 OBP786394:OBW786405 OLL786394:OLS786405 OVH786394:OVO786405 PFD786394:PFK786405 POZ786394:PPG786405 PYV786394:PZC786405 QIR786394:QIY786405 QSN786394:QSU786405 RCJ786394:RCQ786405 RMF786394:RMM786405 RWB786394:RWI786405 SFX786394:SGE786405 SPT786394:SQA786405 SZP786394:SZW786405 TJL786394:TJS786405 TTH786394:TTO786405 UDD786394:UDK786405 UMZ786394:UNG786405 UWV786394:UXC786405 VGR786394:VGY786405 VQN786394:VQU786405 WAJ786394:WAQ786405 WKF786394:WKM786405 WUB786394:WUI786405 W851930:AD851941 HP851930:HW851941 RL851930:RS851941 ABH851930:ABO851941 ALD851930:ALK851941 AUZ851930:AVG851941 BEV851930:BFC851941 BOR851930:BOY851941 BYN851930:BYU851941 CIJ851930:CIQ851941 CSF851930:CSM851941 DCB851930:DCI851941 DLX851930:DME851941 DVT851930:DWA851941 EFP851930:EFW851941 EPL851930:EPS851941 EZH851930:EZO851941 FJD851930:FJK851941 FSZ851930:FTG851941 GCV851930:GDC851941 GMR851930:GMY851941 GWN851930:GWU851941 HGJ851930:HGQ851941 HQF851930:HQM851941 IAB851930:IAI851941 IJX851930:IKE851941 ITT851930:IUA851941 JDP851930:JDW851941 JNL851930:JNS851941 JXH851930:JXO851941 KHD851930:KHK851941 KQZ851930:KRG851941 LAV851930:LBC851941 LKR851930:LKY851941 LUN851930:LUU851941 MEJ851930:MEQ851941 MOF851930:MOM851941 MYB851930:MYI851941 NHX851930:NIE851941 NRT851930:NSA851941 OBP851930:OBW851941 OLL851930:OLS851941 OVH851930:OVO851941 PFD851930:PFK851941 POZ851930:PPG851941 PYV851930:PZC851941 QIR851930:QIY851941 QSN851930:QSU851941 RCJ851930:RCQ851941 RMF851930:RMM851941 RWB851930:RWI851941 SFX851930:SGE851941 SPT851930:SQA851941 SZP851930:SZW851941 TJL851930:TJS851941 TTH851930:TTO851941 UDD851930:UDK851941 UMZ851930:UNG851941 UWV851930:UXC851941 VGR851930:VGY851941 VQN851930:VQU851941 WAJ851930:WAQ851941 WKF851930:WKM851941 WUB851930:WUI851941 W917466:AD917477 HP917466:HW917477 RL917466:RS917477 ABH917466:ABO917477 ALD917466:ALK917477 AUZ917466:AVG917477 BEV917466:BFC917477 BOR917466:BOY917477 BYN917466:BYU917477 CIJ917466:CIQ917477 CSF917466:CSM917477 DCB917466:DCI917477 DLX917466:DME917477 DVT917466:DWA917477 EFP917466:EFW917477 EPL917466:EPS917477 EZH917466:EZO917477 FJD917466:FJK917477 FSZ917466:FTG917477 GCV917466:GDC917477 GMR917466:GMY917477 GWN917466:GWU917477 HGJ917466:HGQ917477 HQF917466:HQM917477 IAB917466:IAI917477 IJX917466:IKE917477 ITT917466:IUA917477 JDP917466:JDW917477 JNL917466:JNS917477 JXH917466:JXO917477 KHD917466:KHK917477 KQZ917466:KRG917477 LAV917466:LBC917477 LKR917466:LKY917477 LUN917466:LUU917477 MEJ917466:MEQ917477 MOF917466:MOM917477 MYB917466:MYI917477 NHX917466:NIE917477 NRT917466:NSA917477 OBP917466:OBW917477 OLL917466:OLS917477 OVH917466:OVO917477 PFD917466:PFK917477 POZ917466:PPG917477 PYV917466:PZC917477 QIR917466:QIY917477 QSN917466:QSU917477 RCJ917466:RCQ917477 RMF917466:RMM917477 RWB917466:RWI917477 SFX917466:SGE917477 SPT917466:SQA917477 SZP917466:SZW917477 TJL917466:TJS917477 TTH917466:TTO917477 UDD917466:UDK917477 UMZ917466:UNG917477 UWV917466:UXC917477 VGR917466:VGY917477 VQN917466:VQU917477 WAJ917466:WAQ917477 WKF917466:WKM917477 WUB917466:WUI917477 W983002:AD983013 HP983002:HW983013 RL983002:RS983013 ABH983002:ABO983013 ALD983002:ALK983013 AUZ983002:AVG983013 BEV983002:BFC983013 BOR983002:BOY983013 BYN983002:BYU983013 CIJ983002:CIQ983013 CSF983002:CSM983013 DCB983002:DCI983013 DLX983002:DME983013 DVT983002:DWA983013 EFP983002:EFW983013 EPL983002:EPS983013 EZH983002:EZO983013 FJD983002:FJK983013 FSZ983002:FTG983013 GCV983002:GDC983013 GMR983002:GMY983013 GWN983002:GWU983013 HGJ983002:HGQ983013 HQF983002:HQM983013 IAB983002:IAI983013 IJX983002:IKE983013 ITT983002:IUA983013 JDP983002:JDW983013 JNL983002:JNS983013 JXH983002:JXO983013 KHD983002:KHK983013 KQZ983002:KRG983013 LAV983002:LBC983013 LKR983002:LKY983013 LUN983002:LUU983013 MEJ983002:MEQ983013 MOF983002:MOM983013 MYB983002:MYI983013 NHX983002:NIE983013 NRT983002:NSA983013 OBP983002:OBW983013 OLL983002:OLS983013 OVH983002:OVO983013 PFD983002:PFK983013 POZ983002:PPG983013 PYV983002:PZC983013 QIR983002:QIY983013 QSN983002:QSU983013 RCJ983002:RCQ983013 RMF983002:RMM983013 RWB983002:RWI983013 SFX983002:SGE983013 SPT983002:SQA983013 SZP983002:SZW983013 TJL983002:TJS983013 TTH983002:TTO983013 UDD983002:UDK983013 UMZ983002:UNG983013 UWV983002:UXC983013 VGR983002:VGY983013 VQN983002:VQU983013 WAJ983002:WAQ983013 WKF983002:WKM983013 WUB983002:WUI983013 W88:Z98 HI138:HJ139 RE138:RF139 ABA138:ABB139 AKW138:AKX139 AUS138:AUT139 BEO138:BEP139 BOK138:BOL139 BYG138:BYH139 CIC138:CID139 CRY138:CRZ139 DBU138:DBV139 DLQ138:DLR139 DVM138:DVN139 EFI138:EFJ139 EPE138:EPF139 EZA138:EZB139 FIW138:FIX139 FSS138:FST139 GCO138:GCP139 GMK138:GML139 GWG138:GWH139 HGC138:HGD139 HPY138:HPZ139 HZU138:HZV139 IJQ138:IJR139 ITM138:ITN139 JDI138:JDJ139 JNE138:JNF139 JXA138:JXB139 KGW138:KGX139 KQS138:KQT139 LAO138:LAP139 LKK138:LKL139 LUG138:LUH139 MEC138:MED139 MNY138:MNZ139 MXU138:MXV139 NHQ138:NHR139 NRM138:NRN139 OBI138:OBJ139 OLE138:OLF139 OVA138:OVB139 PEW138:PEX139 POS138:POT139 PYO138:PYP139 QIK138:QIL139 QSG138:QSH139 RCC138:RCD139 RLY138:RLZ139 RVU138:RVV139 SFQ138:SFR139 SPM138:SPN139 SZI138:SZJ139 TJE138:TJF139 TTA138:TTB139 UCW138:UCX139 UMS138:UMT139 UWO138:UWP139 VGK138:VGL139 VQG138:VQH139 WAC138:WAD139 WJY138:WJZ139 WTU138:WTV139 T65565:U65566 HM65565:HN65566 RI65565:RJ65566 ABE65565:ABF65566 ALA65565:ALB65566 AUW65565:AUX65566 BES65565:BET65566 BOO65565:BOP65566 BYK65565:BYL65566 CIG65565:CIH65566 CSC65565:CSD65566 DBY65565:DBZ65566 DLU65565:DLV65566 DVQ65565:DVR65566 EFM65565:EFN65566 EPI65565:EPJ65566 EZE65565:EZF65566 FJA65565:FJB65566 FSW65565:FSX65566 GCS65565:GCT65566 GMO65565:GMP65566 GWK65565:GWL65566 HGG65565:HGH65566 HQC65565:HQD65566 HZY65565:HZZ65566 IJU65565:IJV65566 ITQ65565:ITR65566 JDM65565:JDN65566 JNI65565:JNJ65566 JXE65565:JXF65566 KHA65565:KHB65566 KQW65565:KQX65566 LAS65565:LAT65566 LKO65565:LKP65566 LUK65565:LUL65566 MEG65565:MEH65566 MOC65565:MOD65566 MXY65565:MXZ65566 NHU65565:NHV65566 NRQ65565:NRR65566 OBM65565:OBN65566 OLI65565:OLJ65566 OVE65565:OVF65566 PFA65565:PFB65566 POW65565:POX65566 PYS65565:PYT65566 QIO65565:QIP65566 QSK65565:QSL65566 RCG65565:RCH65566 RMC65565:RMD65566 RVY65565:RVZ65566 SFU65565:SFV65566 SPQ65565:SPR65566 SZM65565:SZN65566 TJI65565:TJJ65566 TTE65565:TTF65566 UDA65565:UDB65566 UMW65565:UMX65566 UWS65565:UWT65566 VGO65565:VGP65566 VQK65565:VQL65566 WAG65565:WAH65566 WKC65565:WKD65566 WTY65565:WTZ65566 T131101:U131102 HM131101:HN131102 RI131101:RJ131102 ABE131101:ABF131102 ALA131101:ALB131102 AUW131101:AUX131102 BES131101:BET131102 BOO131101:BOP131102 BYK131101:BYL131102 CIG131101:CIH131102 CSC131101:CSD131102 DBY131101:DBZ131102 DLU131101:DLV131102 DVQ131101:DVR131102 EFM131101:EFN131102 EPI131101:EPJ131102 EZE131101:EZF131102 FJA131101:FJB131102 FSW131101:FSX131102 GCS131101:GCT131102 GMO131101:GMP131102 GWK131101:GWL131102 HGG131101:HGH131102 HQC131101:HQD131102 HZY131101:HZZ131102 IJU131101:IJV131102 ITQ131101:ITR131102 JDM131101:JDN131102 JNI131101:JNJ131102 JXE131101:JXF131102 KHA131101:KHB131102 KQW131101:KQX131102 LAS131101:LAT131102 LKO131101:LKP131102 LUK131101:LUL131102 MEG131101:MEH131102 MOC131101:MOD131102 MXY131101:MXZ131102 NHU131101:NHV131102 NRQ131101:NRR131102 OBM131101:OBN131102 OLI131101:OLJ131102 OVE131101:OVF131102 PFA131101:PFB131102 POW131101:POX131102 PYS131101:PYT131102 QIO131101:QIP131102 QSK131101:QSL131102 RCG131101:RCH131102 RMC131101:RMD131102 RVY131101:RVZ131102 SFU131101:SFV131102 SPQ131101:SPR131102 SZM131101:SZN131102 TJI131101:TJJ131102 TTE131101:TTF131102 UDA131101:UDB131102 UMW131101:UMX131102 UWS131101:UWT131102 VGO131101:VGP131102 VQK131101:VQL131102 WAG131101:WAH131102 WKC131101:WKD131102 WTY131101:WTZ131102 T196637:U196638 HM196637:HN196638 RI196637:RJ196638 ABE196637:ABF196638 ALA196637:ALB196638 AUW196637:AUX196638 BES196637:BET196638 BOO196637:BOP196638 BYK196637:BYL196638 CIG196637:CIH196638 CSC196637:CSD196638 DBY196637:DBZ196638 DLU196637:DLV196638 DVQ196637:DVR196638 EFM196637:EFN196638 EPI196637:EPJ196638 EZE196637:EZF196638 FJA196637:FJB196638 FSW196637:FSX196638 GCS196637:GCT196638 GMO196637:GMP196638 GWK196637:GWL196638 HGG196637:HGH196638 HQC196637:HQD196638 HZY196637:HZZ196638 IJU196637:IJV196638 ITQ196637:ITR196638 JDM196637:JDN196638 JNI196637:JNJ196638 JXE196637:JXF196638 KHA196637:KHB196638 KQW196637:KQX196638 LAS196637:LAT196638 LKO196637:LKP196638 LUK196637:LUL196638 MEG196637:MEH196638 MOC196637:MOD196638 MXY196637:MXZ196638 NHU196637:NHV196638 NRQ196637:NRR196638 OBM196637:OBN196638 OLI196637:OLJ196638 OVE196637:OVF196638 PFA196637:PFB196638 POW196637:POX196638 PYS196637:PYT196638 QIO196637:QIP196638 QSK196637:QSL196638 RCG196637:RCH196638 RMC196637:RMD196638 RVY196637:RVZ196638 SFU196637:SFV196638 SPQ196637:SPR196638 SZM196637:SZN196638 TJI196637:TJJ196638 TTE196637:TTF196638 UDA196637:UDB196638 UMW196637:UMX196638 UWS196637:UWT196638 VGO196637:VGP196638 VQK196637:VQL196638 WAG196637:WAH196638 WKC196637:WKD196638 WTY196637:WTZ196638 T262173:U262174 HM262173:HN262174 RI262173:RJ262174 ABE262173:ABF262174 ALA262173:ALB262174 AUW262173:AUX262174 BES262173:BET262174 BOO262173:BOP262174 BYK262173:BYL262174 CIG262173:CIH262174 CSC262173:CSD262174 DBY262173:DBZ262174 DLU262173:DLV262174 DVQ262173:DVR262174 EFM262173:EFN262174 EPI262173:EPJ262174 EZE262173:EZF262174 FJA262173:FJB262174 FSW262173:FSX262174 GCS262173:GCT262174 GMO262173:GMP262174 GWK262173:GWL262174 HGG262173:HGH262174 HQC262173:HQD262174 HZY262173:HZZ262174 IJU262173:IJV262174 ITQ262173:ITR262174 JDM262173:JDN262174 JNI262173:JNJ262174 JXE262173:JXF262174 KHA262173:KHB262174 KQW262173:KQX262174 LAS262173:LAT262174 LKO262173:LKP262174 LUK262173:LUL262174 MEG262173:MEH262174 MOC262173:MOD262174 MXY262173:MXZ262174 NHU262173:NHV262174 NRQ262173:NRR262174 OBM262173:OBN262174 OLI262173:OLJ262174 OVE262173:OVF262174 PFA262173:PFB262174 POW262173:POX262174 PYS262173:PYT262174 QIO262173:QIP262174 QSK262173:QSL262174 RCG262173:RCH262174 RMC262173:RMD262174 RVY262173:RVZ262174 SFU262173:SFV262174 SPQ262173:SPR262174 SZM262173:SZN262174 TJI262173:TJJ262174 TTE262173:TTF262174 UDA262173:UDB262174 UMW262173:UMX262174 UWS262173:UWT262174 VGO262173:VGP262174 VQK262173:VQL262174 WAG262173:WAH262174 WKC262173:WKD262174 WTY262173:WTZ262174 T327709:U327710 HM327709:HN327710 RI327709:RJ327710 ABE327709:ABF327710 ALA327709:ALB327710 AUW327709:AUX327710 BES327709:BET327710 BOO327709:BOP327710 BYK327709:BYL327710 CIG327709:CIH327710 CSC327709:CSD327710 DBY327709:DBZ327710 DLU327709:DLV327710 DVQ327709:DVR327710 EFM327709:EFN327710 EPI327709:EPJ327710 EZE327709:EZF327710 FJA327709:FJB327710 FSW327709:FSX327710 GCS327709:GCT327710 GMO327709:GMP327710 GWK327709:GWL327710 HGG327709:HGH327710 HQC327709:HQD327710 HZY327709:HZZ327710 IJU327709:IJV327710 ITQ327709:ITR327710 JDM327709:JDN327710 JNI327709:JNJ327710 JXE327709:JXF327710 KHA327709:KHB327710 KQW327709:KQX327710 LAS327709:LAT327710 LKO327709:LKP327710 LUK327709:LUL327710 MEG327709:MEH327710 MOC327709:MOD327710 MXY327709:MXZ327710 NHU327709:NHV327710 NRQ327709:NRR327710 OBM327709:OBN327710 OLI327709:OLJ327710 OVE327709:OVF327710 PFA327709:PFB327710 POW327709:POX327710 PYS327709:PYT327710 QIO327709:QIP327710 QSK327709:QSL327710 RCG327709:RCH327710 RMC327709:RMD327710 RVY327709:RVZ327710 SFU327709:SFV327710 SPQ327709:SPR327710 SZM327709:SZN327710 TJI327709:TJJ327710 TTE327709:TTF327710 UDA327709:UDB327710 UMW327709:UMX327710 UWS327709:UWT327710 VGO327709:VGP327710 VQK327709:VQL327710 WAG327709:WAH327710 WKC327709:WKD327710 WTY327709:WTZ327710 T393245:U393246 HM393245:HN393246 RI393245:RJ393246 ABE393245:ABF393246 ALA393245:ALB393246 AUW393245:AUX393246 BES393245:BET393246 BOO393245:BOP393246 BYK393245:BYL393246 CIG393245:CIH393246 CSC393245:CSD393246 DBY393245:DBZ393246 DLU393245:DLV393246 DVQ393245:DVR393246 EFM393245:EFN393246 EPI393245:EPJ393246 EZE393245:EZF393246 FJA393245:FJB393246 FSW393245:FSX393246 GCS393245:GCT393246 GMO393245:GMP393246 GWK393245:GWL393246 HGG393245:HGH393246 HQC393245:HQD393246 HZY393245:HZZ393246 IJU393245:IJV393246 ITQ393245:ITR393246 JDM393245:JDN393246 JNI393245:JNJ393246 JXE393245:JXF393246 KHA393245:KHB393246 KQW393245:KQX393246 LAS393245:LAT393246 LKO393245:LKP393246 LUK393245:LUL393246 MEG393245:MEH393246 MOC393245:MOD393246 MXY393245:MXZ393246 NHU393245:NHV393246 NRQ393245:NRR393246 OBM393245:OBN393246 OLI393245:OLJ393246 OVE393245:OVF393246 PFA393245:PFB393246 POW393245:POX393246 PYS393245:PYT393246 QIO393245:QIP393246 QSK393245:QSL393246 RCG393245:RCH393246 RMC393245:RMD393246 RVY393245:RVZ393246 SFU393245:SFV393246 SPQ393245:SPR393246 SZM393245:SZN393246 TJI393245:TJJ393246 TTE393245:TTF393246 UDA393245:UDB393246 UMW393245:UMX393246 UWS393245:UWT393246 VGO393245:VGP393246 VQK393245:VQL393246 WAG393245:WAH393246 WKC393245:WKD393246 WTY393245:WTZ393246 T458781:U458782 HM458781:HN458782 RI458781:RJ458782 ABE458781:ABF458782 ALA458781:ALB458782 AUW458781:AUX458782 BES458781:BET458782 BOO458781:BOP458782 BYK458781:BYL458782 CIG458781:CIH458782 CSC458781:CSD458782 DBY458781:DBZ458782 DLU458781:DLV458782 DVQ458781:DVR458782 EFM458781:EFN458782 EPI458781:EPJ458782 EZE458781:EZF458782 FJA458781:FJB458782 FSW458781:FSX458782 GCS458781:GCT458782 GMO458781:GMP458782 GWK458781:GWL458782 HGG458781:HGH458782 HQC458781:HQD458782 HZY458781:HZZ458782 IJU458781:IJV458782 ITQ458781:ITR458782 JDM458781:JDN458782 JNI458781:JNJ458782 JXE458781:JXF458782 KHA458781:KHB458782 KQW458781:KQX458782 LAS458781:LAT458782 LKO458781:LKP458782 LUK458781:LUL458782 MEG458781:MEH458782 MOC458781:MOD458782 MXY458781:MXZ458782 NHU458781:NHV458782 NRQ458781:NRR458782 OBM458781:OBN458782 OLI458781:OLJ458782 OVE458781:OVF458782 PFA458781:PFB458782 POW458781:POX458782 PYS458781:PYT458782 QIO458781:QIP458782 QSK458781:QSL458782 RCG458781:RCH458782 RMC458781:RMD458782 RVY458781:RVZ458782 SFU458781:SFV458782 SPQ458781:SPR458782 SZM458781:SZN458782 TJI458781:TJJ458782 TTE458781:TTF458782 UDA458781:UDB458782 UMW458781:UMX458782 UWS458781:UWT458782 VGO458781:VGP458782 VQK458781:VQL458782 WAG458781:WAH458782 WKC458781:WKD458782 WTY458781:WTZ458782 T524317:U524318 HM524317:HN524318 RI524317:RJ524318 ABE524317:ABF524318 ALA524317:ALB524318 AUW524317:AUX524318 BES524317:BET524318 BOO524317:BOP524318 BYK524317:BYL524318 CIG524317:CIH524318 CSC524317:CSD524318 DBY524317:DBZ524318 DLU524317:DLV524318 DVQ524317:DVR524318 EFM524317:EFN524318 EPI524317:EPJ524318 EZE524317:EZF524318 FJA524317:FJB524318 FSW524317:FSX524318 GCS524317:GCT524318 GMO524317:GMP524318 GWK524317:GWL524318 HGG524317:HGH524318 HQC524317:HQD524318 HZY524317:HZZ524318 IJU524317:IJV524318 ITQ524317:ITR524318 JDM524317:JDN524318 JNI524317:JNJ524318 JXE524317:JXF524318 KHA524317:KHB524318 KQW524317:KQX524318 LAS524317:LAT524318 LKO524317:LKP524318 LUK524317:LUL524318 MEG524317:MEH524318 MOC524317:MOD524318 MXY524317:MXZ524318 NHU524317:NHV524318 NRQ524317:NRR524318 OBM524317:OBN524318 OLI524317:OLJ524318 OVE524317:OVF524318 PFA524317:PFB524318 POW524317:POX524318 PYS524317:PYT524318 QIO524317:QIP524318 QSK524317:QSL524318 RCG524317:RCH524318 RMC524317:RMD524318 RVY524317:RVZ524318 SFU524317:SFV524318 SPQ524317:SPR524318 SZM524317:SZN524318 TJI524317:TJJ524318 TTE524317:TTF524318 UDA524317:UDB524318 UMW524317:UMX524318 UWS524317:UWT524318 VGO524317:VGP524318 VQK524317:VQL524318 WAG524317:WAH524318 WKC524317:WKD524318 WTY524317:WTZ524318 T589853:U589854 HM589853:HN589854 RI589853:RJ589854 ABE589853:ABF589854 ALA589853:ALB589854 AUW589853:AUX589854 BES589853:BET589854 BOO589853:BOP589854 BYK589853:BYL589854 CIG589853:CIH589854 CSC589853:CSD589854 DBY589853:DBZ589854 DLU589853:DLV589854 DVQ589853:DVR589854 EFM589853:EFN589854 EPI589853:EPJ589854 EZE589853:EZF589854 FJA589853:FJB589854 FSW589853:FSX589854 GCS589853:GCT589854 GMO589853:GMP589854 GWK589853:GWL589854 HGG589853:HGH589854 HQC589853:HQD589854 HZY589853:HZZ589854 IJU589853:IJV589854 ITQ589853:ITR589854 JDM589853:JDN589854 JNI589853:JNJ589854 JXE589853:JXF589854 KHA589853:KHB589854 KQW589853:KQX589854 LAS589853:LAT589854 LKO589853:LKP589854 LUK589853:LUL589854 MEG589853:MEH589854 MOC589853:MOD589854 MXY589853:MXZ589854 NHU589853:NHV589854 NRQ589853:NRR589854 OBM589853:OBN589854 OLI589853:OLJ589854 OVE589853:OVF589854 PFA589853:PFB589854 POW589853:POX589854 PYS589853:PYT589854 QIO589853:QIP589854 QSK589853:QSL589854 RCG589853:RCH589854 RMC589853:RMD589854 RVY589853:RVZ589854 SFU589853:SFV589854 SPQ589853:SPR589854 SZM589853:SZN589854 TJI589853:TJJ589854 TTE589853:TTF589854 UDA589853:UDB589854 UMW589853:UMX589854 UWS589853:UWT589854 VGO589853:VGP589854 VQK589853:VQL589854 WAG589853:WAH589854 WKC589853:WKD589854 WTY589853:WTZ589854 T655389:U655390 HM655389:HN655390 RI655389:RJ655390 ABE655389:ABF655390 ALA655389:ALB655390 AUW655389:AUX655390 BES655389:BET655390 BOO655389:BOP655390 BYK655389:BYL655390 CIG655389:CIH655390 CSC655389:CSD655390 DBY655389:DBZ655390 DLU655389:DLV655390 DVQ655389:DVR655390 EFM655389:EFN655390 EPI655389:EPJ655390 EZE655389:EZF655390 FJA655389:FJB655390 FSW655389:FSX655390 GCS655389:GCT655390 GMO655389:GMP655390 GWK655389:GWL655390 HGG655389:HGH655390 HQC655389:HQD655390 HZY655389:HZZ655390 IJU655389:IJV655390 ITQ655389:ITR655390 JDM655389:JDN655390 JNI655389:JNJ655390 JXE655389:JXF655390 KHA655389:KHB655390 KQW655389:KQX655390 LAS655389:LAT655390 LKO655389:LKP655390 LUK655389:LUL655390 MEG655389:MEH655390 MOC655389:MOD655390 MXY655389:MXZ655390 NHU655389:NHV655390 NRQ655389:NRR655390 OBM655389:OBN655390 OLI655389:OLJ655390 OVE655389:OVF655390 PFA655389:PFB655390 POW655389:POX655390 PYS655389:PYT655390 QIO655389:QIP655390 QSK655389:QSL655390 RCG655389:RCH655390 RMC655389:RMD655390 RVY655389:RVZ655390 SFU655389:SFV655390 SPQ655389:SPR655390 SZM655389:SZN655390 TJI655389:TJJ655390 TTE655389:TTF655390 UDA655389:UDB655390 UMW655389:UMX655390 UWS655389:UWT655390 VGO655389:VGP655390 VQK655389:VQL655390 WAG655389:WAH655390 WKC655389:WKD655390 WTY655389:WTZ655390 T720925:U720926 HM720925:HN720926 RI720925:RJ720926 ABE720925:ABF720926 ALA720925:ALB720926 AUW720925:AUX720926 BES720925:BET720926 BOO720925:BOP720926 BYK720925:BYL720926 CIG720925:CIH720926 CSC720925:CSD720926 DBY720925:DBZ720926 DLU720925:DLV720926 DVQ720925:DVR720926 EFM720925:EFN720926 EPI720925:EPJ720926 EZE720925:EZF720926 FJA720925:FJB720926 FSW720925:FSX720926 GCS720925:GCT720926 GMO720925:GMP720926 GWK720925:GWL720926 HGG720925:HGH720926 HQC720925:HQD720926 HZY720925:HZZ720926 IJU720925:IJV720926 ITQ720925:ITR720926 JDM720925:JDN720926 JNI720925:JNJ720926 JXE720925:JXF720926 KHA720925:KHB720926 KQW720925:KQX720926 LAS720925:LAT720926 LKO720925:LKP720926 LUK720925:LUL720926 MEG720925:MEH720926 MOC720925:MOD720926 MXY720925:MXZ720926 NHU720925:NHV720926 NRQ720925:NRR720926 OBM720925:OBN720926 OLI720925:OLJ720926 OVE720925:OVF720926 PFA720925:PFB720926 POW720925:POX720926 PYS720925:PYT720926 QIO720925:QIP720926 QSK720925:QSL720926 RCG720925:RCH720926 RMC720925:RMD720926 RVY720925:RVZ720926 SFU720925:SFV720926 SPQ720925:SPR720926 SZM720925:SZN720926 TJI720925:TJJ720926 TTE720925:TTF720926 UDA720925:UDB720926 UMW720925:UMX720926 UWS720925:UWT720926 VGO720925:VGP720926 VQK720925:VQL720926 WAG720925:WAH720926 WKC720925:WKD720926 WTY720925:WTZ720926 T786461:U786462 HM786461:HN786462 RI786461:RJ786462 ABE786461:ABF786462 ALA786461:ALB786462 AUW786461:AUX786462 BES786461:BET786462 BOO786461:BOP786462 BYK786461:BYL786462 CIG786461:CIH786462 CSC786461:CSD786462 DBY786461:DBZ786462 DLU786461:DLV786462 DVQ786461:DVR786462 EFM786461:EFN786462 EPI786461:EPJ786462 EZE786461:EZF786462 FJA786461:FJB786462 FSW786461:FSX786462 GCS786461:GCT786462 GMO786461:GMP786462 GWK786461:GWL786462 HGG786461:HGH786462 HQC786461:HQD786462 HZY786461:HZZ786462 IJU786461:IJV786462 ITQ786461:ITR786462 JDM786461:JDN786462 JNI786461:JNJ786462 JXE786461:JXF786462 KHA786461:KHB786462 KQW786461:KQX786462 LAS786461:LAT786462 LKO786461:LKP786462 LUK786461:LUL786462 MEG786461:MEH786462 MOC786461:MOD786462 MXY786461:MXZ786462 NHU786461:NHV786462 NRQ786461:NRR786462 OBM786461:OBN786462 OLI786461:OLJ786462 OVE786461:OVF786462 PFA786461:PFB786462 POW786461:POX786462 PYS786461:PYT786462 QIO786461:QIP786462 QSK786461:QSL786462 RCG786461:RCH786462 RMC786461:RMD786462 RVY786461:RVZ786462 SFU786461:SFV786462 SPQ786461:SPR786462 SZM786461:SZN786462 TJI786461:TJJ786462 TTE786461:TTF786462 UDA786461:UDB786462 UMW786461:UMX786462 UWS786461:UWT786462 VGO786461:VGP786462 VQK786461:VQL786462 WAG786461:WAH786462 WKC786461:WKD786462 WTY786461:WTZ786462 T851997:U851998 HM851997:HN851998 RI851997:RJ851998 ABE851997:ABF851998 ALA851997:ALB851998 AUW851997:AUX851998 BES851997:BET851998 BOO851997:BOP851998 BYK851997:BYL851998 CIG851997:CIH851998 CSC851997:CSD851998 DBY851997:DBZ851998 DLU851997:DLV851998 DVQ851997:DVR851998 EFM851997:EFN851998 EPI851997:EPJ851998 EZE851997:EZF851998 FJA851997:FJB851998 FSW851997:FSX851998 GCS851997:GCT851998 GMO851997:GMP851998 GWK851997:GWL851998 HGG851997:HGH851998 HQC851997:HQD851998 HZY851997:HZZ851998 IJU851997:IJV851998 ITQ851997:ITR851998 JDM851997:JDN851998 JNI851997:JNJ851998 JXE851997:JXF851998 KHA851997:KHB851998 KQW851997:KQX851998 LAS851997:LAT851998 LKO851997:LKP851998 LUK851997:LUL851998 MEG851997:MEH851998 MOC851997:MOD851998 MXY851997:MXZ851998 NHU851997:NHV851998 NRQ851997:NRR851998 OBM851997:OBN851998 OLI851997:OLJ851998 OVE851997:OVF851998 PFA851997:PFB851998 POW851997:POX851998 PYS851997:PYT851998 QIO851997:QIP851998 QSK851997:QSL851998 RCG851997:RCH851998 RMC851997:RMD851998 RVY851997:RVZ851998 SFU851997:SFV851998 SPQ851997:SPR851998 SZM851997:SZN851998 TJI851997:TJJ851998 TTE851997:TTF851998 UDA851997:UDB851998 UMW851997:UMX851998 UWS851997:UWT851998 VGO851997:VGP851998 VQK851997:VQL851998 WAG851997:WAH851998 WKC851997:WKD851998 WTY851997:WTZ851998 T917533:U917534 HM917533:HN917534 RI917533:RJ917534 ABE917533:ABF917534 ALA917533:ALB917534 AUW917533:AUX917534 BES917533:BET917534 BOO917533:BOP917534 BYK917533:BYL917534 CIG917533:CIH917534 CSC917533:CSD917534 DBY917533:DBZ917534 DLU917533:DLV917534 DVQ917533:DVR917534 EFM917533:EFN917534 EPI917533:EPJ917534 EZE917533:EZF917534 FJA917533:FJB917534 FSW917533:FSX917534 GCS917533:GCT917534 GMO917533:GMP917534 GWK917533:GWL917534 HGG917533:HGH917534 HQC917533:HQD917534 HZY917533:HZZ917534 IJU917533:IJV917534 ITQ917533:ITR917534 JDM917533:JDN917534 JNI917533:JNJ917534 JXE917533:JXF917534 KHA917533:KHB917534 KQW917533:KQX917534 LAS917533:LAT917534 LKO917533:LKP917534 LUK917533:LUL917534 MEG917533:MEH917534 MOC917533:MOD917534 MXY917533:MXZ917534 NHU917533:NHV917534 NRQ917533:NRR917534 OBM917533:OBN917534 OLI917533:OLJ917534 OVE917533:OVF917534 PFA917533:PFB917534 POW917533:POX917534 PYS917533:PYT917534 QIO917533:QIP917534 QSK917533:QSL917534 RCG917533:RCH917534 RMC917533:RMD917534 RVY917533:RVZ917534 SFU917533:SFV917534 SPQ917533:SPR917534 SZM917533:SZN917534 TJI917533:TJJ917534 TTE917533:TTF917534 UDA917533:UDB917534 UMW917533:UMX917534 UWS917533:UWT917534 VGO917533:VGP917534 VQK917533:VQL917534 WAG917533:WAH917534 WKC917533:WKD917534 WTY917533:WTZ917534 T983069:U983070 HM983069:HN983070 RI983069:RJ983070 ABE983069:ABF983070 ALA983069:ALB983070 AUW983069:AUX983070 BES983069:BET983070 BOO983069:BOP983070 BYK983069:BYL983070 CIG983069:CIH983070 CSC983069:CSD983070 DBY983069:DBZ983070 DLU983069:DLV983070 DVQ983069:DVR983070 EFM983069:EFN983070 EPI983069:EPJ983070 EZE983069:EZF983070 FJA983069:FJB983070 FSW983069:FSX983070 GCS983069:GCT983070 GMO983069:GMP983070 GWK983069:GWL983070 HGG983069:HGH983070 HQC983069:HQD983070 HZY983069:HZZ983070 IJU983069:IJV983070 ITQ983069:ITR983070 JDM983069:JDN983070 JNI983069:JNJ983070 JXE983069:JXF983070 KHA983069:KHB983070 KQW983069:KQX983070 LAS983069:LAT983070 LKO983069:LKP983070 LUK983069:LUL983070 MEG983069:MEH983070 MOC983069:MOD983070 MXY983069:MXZ983070 NHU983069:NHV983070 NRQ983069:NRR983070 OBM983069:OBN983070 OLI983069:OLJ983070 OVE983069:OVF983070 PFA983069:PFB983070 POW983069:POX983070 PYS983069:PYT983070 QIO983069:QIP983070 QSK983069:QSL983070 RCG983069:RCH983070 RMC983069:RMD983070 RVY983069:RVZ983070 SFU983069:SFV983070 SPQ983069:SPR983070 SZM983069:SZN983070 TJI983069:TJJ983070 TTE983069:TTF983070 UDA983069:UDB983070 UMW983069:UMX983070 UWS983069:UWT983070 VGO983069:VGP983070 VQK983069:VQL983070 WAG983069:WAH983070 WKC983069:WKD983070 WTY983069:WTZ983070 JV143:JW144 TR143:TS144 ADN143:ADO144 ANJ143:ANK144 AXF143:AXG144 BHB143:BHC144 BQX143:BQY144 CAT143:CAU144 CKP143:CKQ144 CUL143:CUM144 DEH143:DEI144 DOD143:DOE144 DXZ143:DYA144 EHV143:EHW144 ERR143:ERS144 FBN143:FBO144 FLJ143:FLK144 FVF143:FVG144 GFB143:GFC144 GOX143:GOY144 GYT143:GYU144 HIP143:HIQ144 HSL143:HSM144 ICH143:ICI144 IMD143:IME144 IVZ143:IWA144 JFV143:JFW144 JPR143:JPS144 JZN143:JZO144 KJJ143:KJK144 KTF143:KTG144 LDB143:LDC144 LMX143:LMY144 LWT143:LWU144 MGP143:MGQ144 MQL143:MQM144 NAH143:NAI144 NKD143:NKE144 NTZ143:NUA144 ODV143:ODW144 ONR143:ONS144 OXN143:OXO144 PHJ143:PHK144 PRF143:PRG144 QBB143:QBC144 QKX143:QKY144 QUT143:QUU144 REP143:REQ144 ROL143:ROM144 RYH143:RYI144 SID143:SIE144 SRZ143:SSA144 TBV143:TBW144 TLR143:TLS144 TVN143:TVO144 UFJ143:UFK144 UPF143:UPG144 UZB143:UZC144 VIX143:VIY144 VST143:VSU144 WCP143:WCQ144 WML143:WMM144 WWH143:WWI144 JY65570:JZ65571 TU65570:TV65571 ADQ65570:ADR65571 ANM65570:ANN65571 AXI65570:AXJ65571 BHE65570:BHF65571 BRA65570:BRB65571 CAW65570:CAX65571 CKS65570:CKT65571 CUO65570:CUP65571 DEK65570:DEL65571 DOG65570:DOH65571 DYC65570:DYD65571 EHY65570:EHZ65571 ERU65570:ERV65571 FBQ65570:FBR65571 FLM65570:FLN65571 FVI65570:FVJ65571 GFE65570:GFF65571 GPA65570:GPB65571 GYW65570:GYX65571 HIS65570:HIT65571 HSO65570:HSP65571 ICK65570:ICL65571 IMG65570:IMH65571 IWC65570:IWD65571 JFY65570:JFZ65571 JPU65570:JPV65571 JZQ65570:JZR65571 KJM65570:KJN65571 KTI65570:KTJ65571 LDE65570:LDF65571 LNA65570:LNB65571 LWW65570:LWX65571 MGS65570:MGT65571 MQO65570:MQP65571 NAK65570:NAL65571 NKG65570:NKH65571 NUC65570:NUD65571 ODY65570:ODZ65571 ONU65570:ONV65571 OXQ65570:OXR65571 PHM65570:PHN65571 PRI65570:PRJ65571 QBE65570:QBF65571 QLA65570:QLB65571 QUW65570:QUX65571 RES65570:RET65571 ROO65570:ROP65571 RYK65570:RYL65571 SIG65570:SIH65571 SSC65570:SSD65571 TBY65570:TBZ65571 TLU65570:TLV65571 TVQ65570:TVR65571 UFM65570:UFN65571 UPI65570:UPJ65571 UZE65570:UZF65571 VJA65570:VJB65571 VSW65570:VSX65571 WCS65570:WCT65571 WMO65570:WMP65571 WWK65570:WWL65571 JY131106:JZ131107 TU131106:TV131107 ADQ131106:ADR131107 ANM131106:ANN131107 AXI131106:AXJ131107 BHE131106:BHF131107 BRA131106:BRB131107 CAW131106:CAX131107 CKS131106:CKT131107 CUO131106:CUP131107 DEK131106:DEL131107 DOG131106:DOH131107 DYC131106:DYD131107 EHY131106:EHZ131107 ERU131106:ERV131107 FBQ131106:FBR131107 FLM131106:FLN131107 FVI131106:FVJ131107 GFE131106:GFF131107 GPA131106:GPB131107 GYW131106:GYX131107 HIS131106:HIT131107 HSO131106:HSP131107 ICK131106:ICL131107 IMG131106:IMH131107 IWC131106:IWD131107 JFY131106:JFZ131107 JPU131106:JPV131107 JZQ131106:JZR131107 KJM131106:KJN131107 KTI131106:KTJ131107 LDE131106:LDF131107 LNA131106:LNB131107 LWW131106:LWX131107 MGS131106:MGT131107 MQO131106:MQP131107 NAK131106:NAL131107 NKG131106:NKH131107 NUC131106:NUD131107 ODY131106:ODZ131107 ONU131106:ONV131107 OXQ131106:OXR131107 PHM131106:PHN131107 PRI131106:PRJ131107 QBE131106:QBF131107 QLA131106:QLB131107 QUW131106:QUX131107 RES131106:RET131107 ROO131106:ROP131107 RYK131106:RYL131107 SIG131106:SIH131107 SSC131106:SSD131107 TBY131106:TBZ131107 TLU131106:TLV131107 TVQ131106:TVR131107 UFM131106:UFN131107 UPI131106:UPJ131107 UZE131106:UZF131107 VJA131106:VJB131107 VSW131106:VSX131107 WCS131106:WCT131107 WMO131106:WMP131107 WWK131106:WWL131107 JY196642:JZ196643 TU196642:TV196643 ADQ196642:ADR196643 ANM196642:ANN196643 AXI196642:AXJ196643 BHE196642:BHF196643 BRA196642:BRB196643 CAW196642:CAX196643 CKS196642:CKT196643 CUO196642:CUP196643 DEK196642:DEL196643 DOG196642:DOH196643 DYC196642:DYD196643 EHY196642:EHZ196643 ERU196642:ERV196643 FBQ196642:FBR196643 FLM196642:FLN196643 FVI196642:FVJ196643 GFE196642:GFF196643 GPA196642:GPB196643 GYW196642:GYX196643 HIS196642:HIT196643 HSO196642:HSP196643 ICK196642:ICL196643 IMG196642:IMH196643 IWC196642:IWD196643 JFY196642:JFZ196643 JPU196642:JPV196643 JZQ196642:JZR196643 KJM196642:KJN196643 KTI196642:KTJ196643 LDE196642:LDF196643 LNA196642:LNB196643 LWW196642:LWX196643 MGS196642:MGT196643 MQO196642:MQP196643 NAK196642:NAL196643 NKG196642:NKH196643 NUC196642:NUD196643 ODY196642:ODZ196643 ONU196642:ONV196643 OXQ196642:OXR196643 PHM196642:PHN196643 PRI196642:PRJ196643 QBE196642:QBF196643 QLA196642:QLB196643 QUW196642:QUX196643 RES196642:RET196643 ROO196642:ROP196643 RYK196642:RYL196643 SIG196642:SIH196643 SSC196642:SSD196643 TBY196642:TBZ196643 TLU196642:TLV196643 TVQ196642:TVR196643 UFM196642:UFN196643 UPI196642:UPJ196643 UZE196642:UZF196643 VJA196642:VJB196643 VSW196642:VSX196643 WCS196642:WCT196643 WMO196642:WMP196643 WWK196642:WWL196643 JY262178:JZ262179 TU262178:TV262179 ADQ262178:ADR262179 ANM262178:ANN262179 AXI262178:AXJ262179 BHE262178:BHF262179 BRA262178:BRB262179 CAW262178:CAX262179 CKS262178:CKT262179 CUO262178:CUP262179 DEK262178:DEL262179 DOG262178:DOH262179 DYC262178:DYD262179 EHY262178:EHZ262179 ERU262178:ERV262179 FBQ262178:FBR262179 FLM262178:FLN262179 FVI262178:FVJ262179 GFE262178:GFF262179 GPA262178:GPB262179 GYW262178:GYX262179 HIS262178:HIT262179 HSO262178:HSP262179 ICK262178:ICL262179 IMG262178:IMH262179 IWC262178:IWD262179 JFY262178:JFZ262179 JPU262178:JPV262179 JZQ262178:JZR262179 KJM262178:KJN262179 KTI262178:KTJ262179 LDE262178:LDF262179 LNA262178:LNB262179 LWW262178:LWX262179 MGS262178:MGT262179 MQO262178:MQP262179 NAK262178:NAL262179 NKG262178:NKH262179 NUC262178:NUD262179 ODY262178:ODZ262179 ONU262178:ONV262179 OXQ262178:OXR262179 PHM262178:PHN262179 PRI262178:PRJ262179 QBE262178:QBF262179 QLA262178:QLB262179 QUW262178:QUX262179 RES262178:RET262179 ROO262178:ROP262179 RYK262178:RYL262179 SIG262178:SIH262179 SSC262178:SSD262179 TBY262178:TBZ262179 TLU262178:TLV262179 TVQ262178:TVR262179 UFM262178:UFN262179 UPI262178:UPJ262179 UZE262178:UZF262179 VJA262178:VJB262179 VSW262178:VSX262179 WCS262178:WCT262179 WMO262178:WMP262179 WWK262178:WWL262179 JY327714:JZ327715 TU327714:TV327715 ADQ327714:ADR327715 ANM327714:ANN327715 AXI327714:AXJ327715 BHE327714:BHF327715 BRA327714:BRB327715 CAW327714:CAX327715 CKS327714:CKT327715 CUO327714:CUP327715 DEK327714:DEL327715 DOG327714:DOH327715 DYC327714:DYD327715 EHY327714:EHZ327715 ERU327714:ERV327715 FBQ327714:FBR327715 FLM327714:FLN327715 FVI327714:FVJ327715 GFE327714:GFF327715 GPA327714:GPB327715 GYW327714:GYX327715 HIS327714:HIT327715 HSO327714:HSP327715 ICK327714:ICL327715 IMG327714:IMH327715 IWC327714:IWD327715 JFY327714:JFZ327715 JPU327714:JPV327715 JZQ327714:JZR327715 KJM327714:KJN327715 KTI327714:KTJ327715 LDE327714:LDF327715 LNA327714:LNB327715 LWW327714:LWX327715 MGS327714:MGT327715 MQO327714:MQP327715 NAK327714:NAL327715 NKG327714:NKH327715 NUC327714:NUD327715 ODY327714:ODZ327715 ONU327714:ONV327715 OXQ327714:OXR327715 PHM327714:PHN327715 PRI327714:PRJ327715 QBE327714:QBF327715 QLA327714:QLB327715 QUW327714:QUX327715 RES327714:RET327715 ROO327714:ROP327715 RYK327714:RYL327715 SIG327714:SIH327715 SSC327714:SSD327715 TBY327714:TBZ327715 TLU327714:TLV327715 TVQ327714:TVR327715 UFM327714:UFN327715 UPI327714:UPJ327715 UZE327714:UZF327715 VJA327714:VJB327715 VSW327714:VSX327715 WCS327714:WCT327715 WMO327714:WMP327715 WWK327714:WWL327715 JY393250:JZ393251 TU393250:TV393251 ADQ393250:ADR393251 ANM393250:ANN393251 AXI393250:AXJ393251 BHE393250:BHF393251 BRA393250:BRB393251 CAW393250:CAX393251 CKS393250:CKT393251 CUO393250:CUP393251 DEK393250:DEL393251 DOG393250:DOH393251 DYC393250:DYD393251 EHY393250:EHZ393251 ERU393250:ERV393251 FBQ393250:FBR393251 FLM393250:FLN393251 FVI393250:FVJ393251 GFE393250:GFF393251 GPA393250:GPB393251 GYW393250:GYX393251 HIS393250:HIT393251 HSO393250:HSP393251 ICK393250:ICL393251 IMG393250:IMH393251 IWC393250:IWD393251 JFY393250:JFZ393251 JPU393250:JPV393251 JZQ393250:JZR393251 KJM393250:KJN393251 KTI393250:KTJ393251 LDE393250:LDF393251 LNA393250:LNB393251 LWW393250:LWX393251 MGS393250:MGT393251 MQO393250:MQP393251 NAK393250:NAL393251 NKG393250:NKH393251 NUC393250:NUD393251 ODY393250:ODZ393251 ONU393250:ONV393251 OXQ393250:OXR393251 PHM393250:PHN393251 PRI393250:PRJ393251 QBE393250:QBF393251 QLA393250:QLB393251 QUW393250:QUX393251 RES393250:RET393251 ROO393250:ROP393251 RYK393250:RYL393251 SIG393250:SIH393251 SSC393250:SSD393251 TBY393250:TBZ393251 TLU393250:TLV393251 TVQ393250:TVR393251 UFM393250:UFN393251 UPI393250:UPJ393251 UZE393250:UZF393251 VJA393250:VJB393251 VSW393250:VSX393251 WCS393250:WCT393251 WMO393250:WMP393251 WWK393250:WWL393251 JY458786:JZ458787 TU458786:TV458787 ADQ458786:ADR458787 ANM458786:ANN458787 AXI458786:AXJ458787 BHE458786:BHF458787 BRA458786:BRB458787 CAW458786:CAX458787 CKS458786:CKT458787 CUO458786:CUP458787 DEK458786:DEL458787 DOG458786:DOH458787 DYC458786:DYD458787 EHY458786:EHZ458787 ERU458786:ERV458787 FBQ458786:FBR458787 FLM458786:FLN458787 FVI458786:FVJ458787 GFE458786:GFF458787 GPA458786:GPB458787 GYW458786:GYX458787 HIS458786:HIT458787 HSO458786:HSP458787 ICK458786:ICL458787 IMG458786:IMH458787 IWC458786:IWD458787 JFY458786:JFZ458787 JPU458786:JPV458787 JZQ458786:JZR458787 KJM458786:KJN458787 KTI458786:KTJ458787 LDE458786:LDF458787 LNA458786:LNB458787 LWW458786:LWX458787 MGS458786:MGT458787 MQO458786:MQP458787 NAK458786:NAL458787 NKG458786:NKH458787 NUC458786:NUD458787 ODY458786:ODZ458787 ONU458786:ONV458787 OXQ458786:OXR458787 PHM458786:PHN458787 PRI458786:PRJ458787 QBE458786:QBF458787 QLA458786:QLB458787 QUW458786:QUX458787 RES458786:RET458787 ROO458786:ROP458787 RYK458786:RYL458787 SIG458786:SIH458787 SSC458786:SSD458787 TBY458786:TBZ458787 TLU458786:TLV458787 TVQ458786:TVR458787 UFM458786:UFN458787 UPI458786:UPJ458787 UZE458786:UZF458787 VJA458786:VJB458787 VSW458786:VSX458787 WCS458786:WCT458787 WMO458786:WMP458787 WWK458786:WWL458787 JY524322:JZ524323 TU524322:TV524323 ADQ524322:ADR524323 ANM524322:ANN524323 AXI524322:AXJ524323 BHE524322:BHF524323 BRA524322:BRB524323 CAW524322:CAX524323 CKS524322:CKT524323 CUO524322:CUP524323 DEK524322:DEL524323 DOG524322:DOH524323 DYC524322:DYD524323 EHY524322:EHZ524323 ERU524322:ERV524323 FBQ524322:FBR524323 FLM524322:FLN524323 FVI524322:FVJ524323 GFE524322:GFF524323 GPA524322:GPB524323 GYW524322:GYX524323 HIS524322:HIT524323 HSO524322:HSP524323 ICK524322:ICL524323 IMG524322:IMH524323 IWC524322:IWD524323 JFY524322:JFZ524323 JPU524322:JPV524323 JZQ524322:JZR524323 KJM524322:KJN524323 KTI524322:KTJ524323 LDE524322:LDF524323 LNA524322:LNB524323 LWW524322:LWX524323 MGS524322:MGT524323 MQO524322:MQP524323 NAK524322:NAL524323 NKG524322:NKH524323 NUC524322:NUD524323 ODY524322:ODZ524323 ONU524322:ONV524323 OXQ524322:OXR524323 PHM524322:PHN524323 PRI524322:PRJ524323 QBE524322:QBF524323 QLA524322:QLB524323 QUW524322:QUX524323 RES524322:RET524323 ROO524322:ROP524323 RYK524322:RYL524323 SIG524322:SIH524323 SSC524322:SSD524323 TBY524322:TBZ524323 TLU524322:TLV524323 TVQ524322:TVR524323 UFM524322:UFN524323 UPI524322:UPJ524323 UZE524322:UZF524323 VJA524322:VJB524323 VSW524322:VSX524323 WCS524322:WCT524323 WMO524322:WMP524323 WWK524322:WWL524323 JY589858:JZ589859 TU589858:TV589859 ADQ589858:ADR589859 ANM589858:ANN589859 AXI589858:AXJ589859 BHE589858:BHF589859 BRA589858:BRB589859 CAW589858:CAX589859 CKS589858:CKT589859 CUO589858:CUP589859 DEK589858:DEL589859 DOG589858:DOH589859 DYC589858:DYD589859 EHY589858:EHZ589859 ERU589858:ERV589859 FBQ589858:FBR589859 FLM589858:FLN589859 FVI589858:FVJ589859 GFE589858:GFF589859 GPA589858:GPB589859 GYW589858:GYX589859 HIS589858:HIT589859 HSO589858:HSP589859 ICK589858:ICL589859 IMG589858:IMH589859 IWC589858:IWD589859 JFY589858:JFZ589859 JPU589858:JPV589859 JZQ589858:JZR589859 KJM589858:KJN589859 KTI589858:KTJ589859 LDE589858:LDF589859 LNA589858:LNB589859 LWW589858:LWX589859 MGS589858:MGT589859 MQO589858:MQP589859 NAK589858:NAL589859 NKG589858:NKH589859 NUC589858:NUD589859 ODY589858:ODZ589859 ONU589858:ONV589859 OXQ589858:OXR589859 PHM589858:PHN589859 PRI589858:PRJ589859 QBE589858:QBF589859 QLA589858:QLB589859 QUW589858:QUX589859 RES589858:RET589859 ROO589858:ROP589859 RYK589858:RYL589859 SIG589858:SIH589859 SSC589858:SSD589859 TBY589858:TBZ589859 TLU589858:TLV589859 TVQ589858:TVR589859 UFM589858:UFN589859 UPI589858:UPJ589859 UZE589858:UZF589859 VJA589858:VJB589859 VSW589858:VSX589859 WCS589858:WCT589859 WMO589858:WMP589859 WWK589858:WWL589859 JY655394:JZ655395 TU655394:TV655395 ADQ655394:ADR655395 ANM655394:ANN655395 AXI655394:AXJ655395 BHE655394:BHF655395 BRA655394:BRB655395 CAW655394:CAX655395 CKS655394:CKT655395 CUO655394:CUP655395 DEK655394:DEL655395 DOG655394:DOH655395 DYC655394:DYD655395 EHY655394:EHZ655395 ERU655394:ERV655395 FBQ655394:FBR655395 FLM655394:FLN655395 FVI655394:FVJ655395 GFE655394:GFF655395 GPA655394:GPB655395 GYW655394:GYX655395 HIS655394:HIT655395 HSO655394:HSP655395 ICK655394:ICL655395 IMG655394:IMH655395 IWC655394:IWD655395 JFY655394:JFZ655395 JPU655394:JPV655395 JZQ655394:JZR655395 KJM655394:KJN655395 KTI655394:KTJ655395 LDE655394:LDF655395 LNA655394:LNB655395 LWW655394:LWX655395 MGS655394:MGT655395 MQO655394:MQP655395 NAK655394:NAL655395 NKG655394:NKH655395 NUC655394:NUD655395 ODY655394:ODZ655395 ONU655394:ONV655395 OXQ655394:OXR655395 PHM655394:PHN655395 PRI655394:PRJ655395 QBE655394:QBF655395 QLA655394:QLB655395 QUW655394:QUX655395 RES655394:RET655395 ROO655394:ROP655395 RYK655394:RYL655395 SIG655394:SIH655395 SSC655394:SSD655395 TBY655394:TBZ655395 TLU655394:TLV655395 TVQ655394:TVR655395 UFM655394:UFN655395 UPI655394:UPJ655395 UZE655394:UZF655395 VJA655394:VJB655395 VSW655394:VSX655395 WCS655394:WCT655395 WMO655394:WMP655395 WWK655394:WWL655395 JY720930:JZ720931 TU720930:TV720931 ADQ720930:ADR720931 ANM720930:ANN720931 AXI720930:AXJ720931 BHE720930:BHF720931 BRA720930:BRB720931 CAW720930:CAX720931 CKS720930:CKT720931 CUO720930:CUP720931 DEK720930:DEL720931 DOG720930:DOH720931 DYC720930:DYD720931 EHY720930:EHZ720931 ERU720930:ERV720931 FBQ720930:FBR720931 FLM720930:FLN720931 FVI720930:FVJ720931 GFE720930:GFF720931 GPA720930:GPB720931 GYW720930:GYX720931 HIS720930:HIT720931 HSO720930:HSP720931 ICK720930:ICL720931 IMG720930:IMH720931 IWC720930:IWD720931 JFY720930:JFZ720931 JPU720930:JPV720931 JZQ720930:JZR720931 KJM720930:KJN720931 KTI720930:KTJ720931 LDE720930:LDF720931 LNA720930:LNB720931 LWW720930:LWX720931 MGS720930:MGT720931 MQO720930:MQP720931 NAK720930:NAL720931 NKG720930:NKH720931 NUC720930:NUD720931 ODY720930:ODZ720931 ONU720930:ONV720931 OXQ720930:OXR720931 PHM720930:PHN720931 PRI720930:PRJ720931 QBE720930:QBF720931 QLA720930:QLB720931 QUW720930:QUX720931 RES720930:RET720931 ROO720930:ROP720931 RYK720930:RYL720931 SIG720930:SIH720931 SSC720930:SSD720931 TBY720930:TBZ720931 TLU720930:TLV720931 TVQ720930:TVR720931 UFM720930:UFN720931 UPI720930:UPJ720931 UZE720930:UZF720931 VJA720930:VJB720931 VSW720930:VSX720931 WCS720930:WCT720931 WMO720930:WMP720931 WWK720930:WWL720931 JY786466:JZ786467 TU786466:TV786467 ADQ786466:ADR786467 ANM786466:ANN786467 AXI786466:AXJ786467 BHE786466:BHF786467 BRA786466:BRB786467 CAW786466:CAX786467 CKS786466:CKT786467 CUO786466:CUP786467 DEK786466:DEL786467 DOG786466:DOH786467 DYC786466:DYD786467 EHY786466:EHZ786467 ERU786466:ERV786467 FBQ786466:FBR786467 FLM786466:FLN786467 FVI786466:FVJ786467 GFE786466:GFF786467 GPA786466:GPB786467 GYW786466:GYX786467 HIS786466:HIT786467 HSO786466:HSP786467 ICK786466:ICL786467 IMG786466:IMH786467 IWC786466:IWD786467 JFY786466:JFZ786467 JPU786466:JPV786467 JZQ786466:JZR786467 KJM786466:KJN786467 KTI786466:KTJ786467 LDE786466:LDF786467 LNA786466:LNB786467 LWW786466:LWX786467 MGS786466:MGT786467 MQO786466:MQP786467 NAK786466:NAL786467 NKG786466:NKH786467 NUC786466:NUD786467 ODY786466:ODZ786467 ONU786466:ONV786467 OXQ786466:OXR786467 PHM786466:PHN786467 PRI786466:PRJ786467 QBE786466:QBF786467 QLA786466:QLB786467 QUW786466:QUX786467 RES786466:RET786467 ROO786466:ROP786467 RYK786466:RYL786467 SIG786466:SIH786467 SSC786466:SSD786467 TBY786466:TBZ786467 TLU786466:TLV786467 TVQ786466:TVR786467 UFM786466:UFN786467 UPI786466:UPJ786467 UZE786466:UZF786467 VJA786466:VJB786467 VSW786466:VSX786467 WCS786466:WCT786467 WMO786466:WMP786467 WWK786466:WWL786467 JY852002:JZ852003 TU852002:TV852003 ADQ852002:ADR852003 ANM852002:ANN852003 AXI852002:AXJ852003 BHE852002:BHF852003 BRA852002:BRB852003 CAW852002:CAX852003 CKS852002:CKT852003 CUO852002:CUP852003 DEK852002:DEL852003 DOG852002:DOH852003 DYC852002:DYD852003 EHY852002:EHZ852003 ERU852002:ERV852003 FBQ852002:FBR852003 FLM852002:FLN852003 FVI852002:FVJ852003 GFE852002:GFF852003 GPA852002:GPB852003 GYW852002:GYX852003 HIS852002:HIT852003 HSO852002:HSP852003 ICK852002:ICL852003 IMG852002:IMH852003 IWC852002:IWD852003 JFY852002:JFZ852003 JPU852002:JPV852003 JZQ852002:JZR852003 KJM852002:KJN852003 KTI852002:KTJ852003 LDE852002:LDF852003 LNA852002:LNB852003 LWW852002:LWX852003 MGS852002:MGT852003 MQO852002:MQP852003 NAK852002:NAL852003 NKG852002:NKH852003 NUC852002:NUD852003 ODY852002:ODZ852003 ONU852002:ONV852003 OXQ852002:OXR852003 PHM852002:PHN852003 PRI852002:PRJ852003 QBE852002:QBF852003 QLA852002:QLB852003 QUW852002:QUX852003 RES852002:RET852003 ROO852002:ROP852003 RYK852002:RYL852003 SIG852002:SIH852003 SSC852002:SSD852003 TBY852002:TBZ852003 TLU852002:TLV852003 TVQ852002:TVR852003 UFM852002:UFN852003 UPI852002:UPJ852003 UZE852002:UZF852003 VJA852002:VJB852003 VSW852002:VSX852003 WCS852002:WCT852003 WMO852002:WMP852003 WWK852002:WWL852003 JY917538:JZ917539 TU917538:TV917539 ADQ917538:ADR917539 ANM917538:ANN917539 AXI917538:AXJ917539 BHE917538:BHF917539 BRA917538:BRB917539 CAW917538:CAX917539 CKS917538:CKT917539 CUO917538:CUP917539 DEK917538:DEL917539 DOG917538:DOH917539 DYC917538:DYD917539 EHY917538:EHZ917539 ERU917538:ERV917539 FBQ917538:FBR917539 FLM917538:FLN917539 FVI917538:FVJ917539 GFE917538:GFF917539 GPA917538:GPB917539 GYW917538:GYX917539 HIS917538:HIT917539 HSO917538:HSP917539 ICK917538:ICL917539 IMG917538:IMH917539 IWC917538:IWD917539 JFY917538:JFZ917539 JPU917538:JPV917539 JZQ917538:JZR917539 KJM917538:KJN917539 KTI917538:KTJ917539 LDE917538:LDF917539 LNA917538:LNB917539 LWW917538:LWX917539 MGS917538:MGT917539 MQO917538:MQP917539 NAK917538:NAL917539 NKG917538:NKH917539 NUC917538:NUD917539 ODY917538:ODZ917539 ONU917538:ONV917539 OXQ917538:OXR917539 PHM917538:PHN917539 PRI917538:PRJ917539 QBE917538:QBF917539 QLA917538:QLB917539 QUW917538:QUX917539 RES917538:RET917539 ROO917538:ROP917539 RYK917538:RYL917539 SIG917538:SIH917539 SSC917538:SSD917539 TBY917538:TBZ917539 TLU917538:TLV917539 TVQ917538:TVR917539 UFM917538:UFN917539 UPI917538:UPJ917539 UZE917538:UZF917539 VJA917538:VJB917539 VSW917538:VSX917539 WCS917538:WCT917539 WMO917538:WMP917539 WWK917538:WWL917539 JY983074:JZ983075 TU983074:TV983075 ADQ983074:ADR983075 ANM983074:ANN983075 AXI983074:AXJ983075 BHE983074:BHF983075 BRA983074:BRB983075 CAW983074:CAX983075 CKS983074:CKT983075 CUO983074:CUP983075 DEK983074:DEL983075 DOG983074:DOH983075 DYC983074:DYD983075 EHY983074:EHZ983075 ERU983074:ERV983075 FBQ983074:FBR983075 FLM983074:FLN983075 FVI983074:FVJ983075 GFE983074:GFF983075 GPA983074:GPB983075 GYW983074:GYX983075 HIS983074:HIT983075 HSO983074:HSP983075 ICK983074:ICL983075 IMG983074:IMH983075 IWC983074:IWD983075 JFY983074:JFZ983075 JPU983074:JPV983075 JZQ983074:JZR983075 KJM983074:KJN983075 KTI983074:KTJ983075 LDE983074:LDF983075 LNA983074:LNB983075 LWW983074:LWX983075 MGS983074:MGT983075 MQO983074:MQP983075 NAK983074:NAL983075 NKG983074:NKH983075 NUC983074:NUD983075 ODY983074:ODZ983075 ONU983074:ONV983075 OXQ983074:OXR983075 PHM983074:PHN983075 PRI983074:PRJ983075 QBE983074:QBF983075 QLA983074:QLB983075 QUW983074:QUX983075 RES983074:RET983075 ROO983074:ROP983075 RYK983074:RYL983075 SIG983074:SIH983075 SSC983074:SSD983075 TBY983074:TBZ983075 TLU983074:TLV983075 TVQ983074:TVR983075 UFM983074:UFN983075 UPI983074:UPJ983075 UZE983074:UZF983075 VJA983074:VJB983075 VSW983074:VSX983075 WCS983074:WCT983075 WMO983074:WMP983075 X69 AA69:AD80 W70:Z80 W49:AD60 HP49:HW60 RL49:RS60 ABH49:ABO60 ALD49:ALK60 AUZ49:AVG60 BEV49:BFC60 BOR49:BOY60 BYN49:BYU60 CIJ49:CIQ60 CSF49:CSM60 DCB49:DCI60 DLX49:DME60 DVT49:DWA60 EFP49:EFW60 EPL49:EPS60 EZH49:EZO60 FJD49:FJK60 FSZ49:FTG60 GCV49:GDC60 GMR49:GMY60 GWN49:GWU60 HGJ49:HGQ60 HQF49:HQM60 IAB49:IAI60 IJX49:IKE60 ITT49:IUA60 JDP49:JDW60 JNL49:JNS60 JXH49:JXO60 KHD49:KHK60 KQZ49:KRG60 LAV49:LBC60 LKR49:LKY60 LUN49:LUU60 MEJ49:MEQ60 MOF49:MOM60 MYB49:MYI60 NHX49:NIE60 NRT49:NSA60 OBP49:OBW60 OLL49:OLS60 OVH49:OVO60 PFD49:PFK60 POZ49:PPG60 PYV49:PZC60 QIR49:QIY60 QSN49:QSU60 RCJ49:RCQ60 RMF49:RMM60 RWB49:RWI60 SFX49:SGE60 SPT49:SQA60 SZP49:SZW60 TJL49:TJS60 TTH49:TTO60 UDD49:UDK60 UMZ49:UNG60 UWV49:UXC60 VGR49:VGY60 VQN49:VQU60 WAJ49:WAQ60 WKF49:WKM60 WUB49:WUI60 HP87:HW98 RL87:RS98 ABH87:ABO98 ALD87:ALK98 AUZ87:AVG98 BEV87:BFC98 BOR87:BOY98 BYN87:BYU98 CIJ87:CIQ98 CSF87:CSM98 DCB87:DCI98 DLX87:DME98 DVT87:DWA98 EFP87:EFW98 EPL87:EPS98 EZH87:EZO98 FJD87:FJK98 FSZ87:FTG98 GCV87:GDC98 GMR87:GMY98 GWN87:GWU98 HGJ87:HGQ98 HQF87:HQM98 IAB87:IAI98 IJX87:IKE98 ITT87:IUA98 JDP87:JDW98 JNL87:JNS98 JXH87:JXO98 KHD87:KHK98 KQZ87:KRG98 LAV87:LBC98 LKR87:LKY98 LUN87:LUU98 MEJ87:MEQ98 MOF87:MOM98 MYB87:MYI98 NHX87:NIE98 NRT87:NSA98 OBP87:OBW98 OLL87:OLS98 OVH87:OVO98 PFD87:PFK98 POZ87:PPG98 PYV87:PZC98 QIR87:QIY98 QSN87:QSU98 RCJ87:RCQ98 RMF87:RMM98 RWB87:RWI98 SFX87:SGE98 SPT87:SQA98 SZP87:SZW98 TJL87:TJS98 TTH87:TTO98 UDD87:UDK98 UMZ87:UNG98 UWV87:UXC98 VGR87:VGY98 VQN87:VQU98 WAJ87:WAQ98 WKF87:WKM98 WUB87:WUI98 X87 AA87:AD98" xr:uid="{00000000-0002-0000-0000-000009000000}">
      <formula1>0</formula1>
      <formula2>999999</formula2>
    </dataValidation>
    <dataValidation type="list" allowBlank="1" showInputMessage="1" showErrorMessage="1" error="ELIJA UN VALOR DE LA LISTA" sqref="HG65482:HM65482 RC65482:RI65482 AAY65482:ABE65482 AKU65482:ALA65482 AUQ65482:AUW65482 BEM65482:BES65482 BOI65482:BOO65482 BYE65482:BYK65482 CIA65482:CIG65482 CRW65482:CSC65482 DBS65482:DBY65482 DLO65482:DLU65482 DVK65482:DVQ65482 EFG65482:EFM65482 EPC65482:EPI65482 EYY65482:EZE65482 FIU65482:FJA65482 FSQ65482:FSW65482 GCM65482:GCS65482 GMI65482:GMO65482 GWE65482:GWK65482 HGA65482:HGG65482 HPW65482:HQC65482 HZS65482:HZY65482 IJO65482:IJU65482 ITK65482:ITQ65482 JDG65482:JDM65482 JNC65482:JNI65482 JWY65482:JXE65482 KGU65482:KHA65482 KQQ65482:KQW65482 LAM65482:LAS65482 LKI65482:LKO65482 LUE65482:LUK65482 MEA65482:MEG65482 MNW65482:MOC65482 MXS65482:MXY65482 NHO65482:NHU65482 NRK65482:NRQ65482 OBG65482:OBM65482 OLC65482:OLI65482 OUY65482:OVE65482 PEU65482:PFA65482 POQ65482:POW65482 PYM65482:PYS65482 QII65482:QIO65482 QSE65482:QSK65482 RCA65482:RCG65482 RLW65482:RMC65482 RVS65482:RVY65482 SFO65482:SFU65482 SPK65482:SPQ65482 SZG65482:SZM65482 TJC65482:TJI65482 TSY65482:TTE65482 UCU65482:UDA65482 UMQ65482:UMW65482 UWM65482:UWS65482 VGI65482:VGO65482 VQE65482:VQK65482 WAA65482:WAG65482 WJW65482:WKC65482 HG131018:HM131018 RC131018:RI131018 AAY131018:ABE131018 AKU131018:ALA131018 AUQ131018:AUW131018 BEM131018:BES131018 BOI131018:BOO131018 BYE131018:BYK131018 CIA131018:CIG131018 CRW131018:CSC131018 DBS131018:DBY131018 DLO131018:DLU131018 DVK131018:DVQ131018 EFG131018:EFM131018 EPC131018:EPI131018 EYY131018:EZE131018 FIU131018:FJA131018 FSQ131018:FSW131018 GCM131018:GCS131018 GMI131018:GMO131018 GWE131018:GWK131018 HGA131018:HGG131018 HPW131018:HQC131018 HZS131018:HZY131018 IJO131018:IJU131018 ITK131018:ITQ131018 JDG131018:JDM131018 JNC131018:JNI131018 JWY131018:JXE131018 KGU131018:KHA131018 KQQ131018:KQW131018 LAM131018:LAS131018 LKI131018:LKO131018 LUE131018:LUK131018 MEA131018:MEG131018 MNW131018:MOC131018 MXS131018:MXY131018 NHO131018:NHU131018 NRK131018:NRQ131018 OBG131018:OBM131018 OLC131018:OLI131018 OUY131018:OVE131018 PEU131018:PFA131018 POQ131018:POW131018 PYM131018:PYS131018 QII131018:QIO131018 QSE131018:QSK131018 RCA131018:RCG131018 RLW131018:RMC131018 RVS131018:RVY131018 SFO131018:SFU131018 SPK131018:SPQ131018 SZG131018:SZM131018 TJC131018:TJI131018 TSY131018:TTE131018 UCU131018:UDA131018 UMQ131018:UMW131018 UWM131018:UWS131018 VGI131018:VGO131018 VQE131018:VQK131018 WAA131018:WAG131018 WJW131018:WKC131018 HG196554:HM196554 RC196554:RI196554 AAY196554:ABE196554 AKU196554:ALA196554 AUQ196554:AUW196554 BEM196554:BES196554 BOI196554:BOO196554 BYE196554:BYK196554 CIA196554:CIG196554 CRW196554:CSC196554 DBS196554:DBY196554 DLO196554:DLU196554 DVK196554:DVQ196554 EFG196554:EFM196554 EPC196554:EPI196554 EYY196554:EZE196554 FIU196554:FJA196554 FSQ196554:FSW196554 GCM196554:GCS196554 GMI196554:GMO196554 GWE196554:GWK196554 HGA196554:HGG196554 HPW196554:HQC196554 HZS196554:HZY196554 IJO196554:IJU196554 ITK196554:ITQ196554 JDG196554:JDM196554 JNC196554:JNI196554 JWY196554:JXE196554 KGU196554:KHA196554 KQQ196554:KQW196554 LAM196554:LAS196554 LKI196554:LKO196554 LUE196554:LUK196554 MEA196554:MEG196554 MNW196554:MOC196554 MXS196554:MXY196554 NHO196554:NHU196554 NRK196554:NRQ196554 OBG196554:OBM196554 OLC196554:OLI196554 OUY196554:OVE196554 PEU196554:PFA196554 POQ196554:POW196554 PYM196554:PYS196554 QII196554:QIO196554 QSE196554:QSK196554 RCA196554:RCG196554 RLW196554:RMC196554 RVS196554:RVY196554 SFO196554:SFU196554 SPK196554:SPQ196554 SZG196554:SZM196554 TJC196554:TJI196554 TSY196554:TTE196554 UCU196554:UDA196554 UMQ196554:UMW196554 UWM196554:UWS196554 VGI196554:VGO196554 VQE196554:VQK196554 WAA196554:WAG196554 WJW196554:WKC196554 HG262090:HM262090 RC262090:RI262090 AAY262090:ABE262090 AKU262090:ALA262090 AUQ262090:AUW262090 BEM262090:BES262090 BOI262090:BOO262090 BYE262090:BYK262090 CIA262090:CIG262090 CRW262090:CSC262090 DBS262090:DBY262090 DLO262090:DLU262090 DVK262090:DVQ262090 EFG262090:EFM262090 EPC262090:EPI262090 EYY262090:EZE262090 FIU262090:FJA262090 FSQ262090:FSW262090 GCM262090:GCS262090 GMI262090:GMO262090 GWE262090:GWK262090 HGA262090:HGG262090 HPW262090:HQC262090 HZS262090:HZY262090 IJO262090:IJU262090 ITK262090:ITQ262090 JDG262090:JDM262090 JNC262090:JNI262090 JWY262090:JXE262090 KGU262090:KHA262090 KQQ262090:KQW262090 LAM262090:LAS262090 LKI262090:LKO262090 LUE262090:LUK262090 MEA262090:MEG262090 MNW262090:MOC262090 MXS262090:MXY262090 NHO262090:NHU262090 NRK262090:NRQ262090 OBG262090:OBM262090 OLC262090:OLI262090 OUY262090:OVE262090 PEU262090:PFA262090 POQ262090:POW262090 PYM262090:PYS262090 QII262090:QIO262090 QSE262090:QSK262090 RCA262090:RCG262090 RLW262090:RMC262090 RVS262090:RVY262090 SFO262090:SFU262090 SPK262090:SPQ262090 SZG262090:SZM262090 TJC262090:TJI262090 TSY262090:TTE262090 UCU262090:UDA262090 UMQ262090:UMW262090 UWM262090:UWS262090 VGI262090:VGO262090 VQE262090:VQK262090 WAA262090:WAG262090 WJW262090:WKC262090 HG327626:HM327626 RC327626:RI327626 AAY327626:ABE327626 AKU327626:ALA327626 AUQ327626:AUW327626 BEM327626:BES327626 BOI327626:BOO327626 BYE327626:BYK327626 CIA327626:CIG327626 CRW327626:CSC327626 DBS327626:DBY327626 DLO327626:DLU327626 DVK327626:DVQ327626 EFG327626:EFM327626 EPC327626:EPI327626 EYY327626:EZE327626 FIU327626:FJA327626 FSQ327626:FSW327626 GCM327626:GCS327626 GMI327626:GMO327626 GWE327626:GWK327626 HGA327626:HGG327626 HPW327626:HQC327626 HZS327626:HZY327626 IJO327626:IJU327626 ITK327626:ITQ327626 JDG327626:JDM327626 JNC327626:JNI327626 JWY327626:JXE327626 KGU327626:KHA327626 KQQ327626:KQW327626 LAM327626:LAS327626 LKI327626:LKO327626 LUE327626:LUK327626 MEA327626:MEG327626 MNW327626:MOC327626 MXS327626:MXY327626 NHO327626:NHU327626 NRK327626:NRQ327626 OBG327626:OBM327626 OLC327626:OLI327626 OUY327626:OVE327626 PEU327626:PFA327626 POQ327626:POW327626 PYM327626:PYS327626 QII327626:QIO327626 QSE327626:QSK327626 RCA327626:RCG327626 RLW327626:RMC327626 RVS327626:RVY327626 SFO327626:SFU327626 SPK327626:SPQ327626 SZG327626:SZM327626 TJC327626:TJI327626 TSY327626:TTE327626 UCU327626:UDA327626 UMQ327626:UMW327626 UWM327626:UWS327626 VGI327626:VGO327626 VQE327626:VQK327626 WAA327626:WAG327626 WJW327626:WKC327626 HG393162:HM393162 RC393162:RI393162 AAY393162:ABE393162 AKU393162:ALA393162 AUQ393162:AUW393162 BEM393162:BES393162 BOI393162:BOO393162 BYE393162:BYK393162 CIA393162:CIG393162 CRW393162:CSC393162 DBS393162:DBY393162 DLO393162:DLU393162 DVK393162:DVQ393162 EFG393162:EFM393162 EPC393162:EPI393162 EYY393162:EZE393162 FIU393162:FJA393162 FSQ393162:FSW393162 GCM393162:GCS393162 GMI393162:GMO393162 GWE393162:GWK393162 HGA393162:HGG393162 HPW393162:HQC393162 HZS393162:HZY393162 IJO393162:IJU393162 ITK393162:ITQ393162 JDG393162:JDM393162 JNC393162:JNI393162 JWY393162:JXE393162 KGU393162:KHA393162 KQQ393162:KQW393162 LAM393162:LAS393162 LKI393162:LKO393162 LUE393162:LUK393162 MEA393162:MEG393162 MNW393162:MOC393162 MXS393162:MXY393162 NHO393162:NHU393162 NRK393162:NRQ393162 OBG393162:OBM393162 OLC393162:OLI393162 OUY393162:OVE393162 PEU393162:PFA393162 POQ393162:POW393162 PYM393162:PYS393162 QII393162:QIO393162 QSE393162:QSK393162 RCA393162:RCG393162 RLW393162:RMC393162 RVS393162:RVY393162 SFO393162:SFU393162 SPK393162:SPQ393162 SZG393162:SZM393162 TJC393162:TJI393162 TSY393162:TTE393162 UCU393162:UDA393162 UMQ393162:UMW393162 UWM393162:UWS393162 VGI393162:VGO393162 VQE393162:VQK393162 WAA393162:WAG393162 WJW393162:WKC393162 HG458698:HM458698 RC458698:RI458698 AAY458698:ABE458698 AKU458698:ALA458698 AUQ458698:AUW458698 BEM458698:BES458698 BOI458698:BOO458698 BYE458698:BYK458698 CIA458698:CIG458698 CRW458698:CSC458698 DBS458698:DBY458698 DLO458698:DLU458698 DVK458698:DVQ458698 EFG458698:EFM458698 EPC458698:EPI458698 EYY458698:EZE458698 FIU458698:FJA458698 FSQ458698:FSW458698 GCM458698:GCS458698 GMI458698:GMO458698 GWE458698:GWK458698 HGA458698:HGG458698 HPW458698:HQC458698 HZS458698:HZY458698 IJO458698:IJU458698 ITK458698:ITQ458698 JDG458698:JDM458698 JNC458698:JNI458698 JWY458698:JXE458698 KGU458698:KHA458698 KQQ458698:KQW458698 LAM458698:LAS458698 LKI458698:LKO458698 LUE458698:LUK458698 MEA458698:MEG458698 MNW458698:MOC458698 MXS458698:MXY458698 NHO458698:NHU458698 NRK458698:NRQ458698 OBG458698:OBM458698 OLC458698:OLI458698 OUY458698:OVE458698 PEU458698:PFA458698 POQ458698:POW458698 PYM458698:PYS458698 QII458698:QIO458698 QSE458698:QSK458698 RCA458698:RCG458698 RLW458698:RMC458698 RVS458698:RVY458698 SFO458698:SFU458698 SPK458698:SPQ458698 SZG458698:SZM458698 TJC458698:TJI458698 TSY458698:TTE458698 UCU458698:UDA458698 UMQ458698:UMW458698 UWM458698:UWS458698 VGI458698:VGO458698 VQE458698:VQK458698 WAA458698:WAG458698 WJW458698:WKC458698 HG524234:HM524234 RC524234:RI524234 AAY524234:ABE524234 AKU524234:ALA524234 AUQ524234:AUW524234 BEM524234:BES524234 BOI524234:BOO524234 BYE524234:BYK524234 CIA524234:CIG524234 CRW524234:CSC524234 DBS524234:DBY524234 DLO524234:DLU524234 DVK524234:DVQ524234 EFG524234:EFM524234 EPC524234:EPI524234 EYY524234:EZE524234 FIU524234:FJA524234 FSQ524234:FSW524234 GCM524234:GCS524234 GMI524234:GMO524234 GWE524234:GWK524234 HGA524234:HGG524234 HPW524234:HQC524234 HZS524234:HZY524234 IJO524234:IJU524234 ITK524234:ITQ524234 JDG524234:JDM524234 JNC524234:JNI524234 JWY524234:JXE524234 KGU524234:KHA524234 KQQ524234:KQW524234 LAM524234:LAS524234 LKI524234:LKO524234 LUE524234:LUK524234 MEA524234:MEG524234 MNW524234:MOC524234 MXS524234:MXY524234 NHO524234:NHU524234 NRK524234:NRQ524234 OBG524234:OBM524234 OLC524234:OLI524234 OUY524234:OVE524234 PEU524234:PFA524234 POQ524234:POW524234 PYM524234:PYS524234 QII524234:QIO524234 QSE524234:QSK524234 RCA524234:RCG524234 RLW524234:RMC524234 RVS524234:RVY524234 SFO524234:SFU524234 SPK524234:SPQ524234 SZG524234:SZM524234 TJC524234:TJI524234 TSY524234:TTE524234 UCU524234:UDA524234 UMQ524234:UMW524234 UWM524234:UWS524234 VGI524234:VGO524234 VQE524234:VQK524234 WAA524234:WAG524234 WJW524234:WKC524234 HG589770:HM589770 RC589770:RI589770 AAY589770:ABE589770 AKU589770:ALA589770 AUQ589770:AUW589770 BEM589770:BES589770 BOI589770:BOO589770 BYE589770:BYK589770 CIA589770:CIG589770 CRW589770:CSC589770 DBS589770:DBY589770 DLO589770:DLU589770 DVK589770:DVQ589770 EFG589770:EFM589770 EPC589770:EPI589770 EYY589770:EZE589770 FIU589770:FJA589770 FSQ589770:FSW589770 GCM589770:GCS589770 GMI589770:GMO589770 GWE589770:GWK589770 HGA589770:HGG589770 HPW589770:HQC589770 HZS589770:HZY589770 IJO589770:IJU589770 ITK589770:ITQ589770 JDG589770:JDM589770 JNC589770:JNI589770 JWY589770:JXE589770 KGU589770:KHA589770 KQQ589770:KQW589770 LAM589770:LAS589770 LKI589770:LKO589770 LUE589770:LUK589770 MEA589770:MEG589770 MNW589770:MOC589770 MXS589770:MXY589770 NHO589770:NHU589770 NRK589770:NRQ589770 OBG589770:OBM589770 OLC589770:OLI589770 OUY589770:OVE589770 PEU589770:PFA589770 POQ589770:POW589770 PYM589770:PYS589770 QII589770:QIO589770 QSE589770:QSK589770 RCA589770:RCG589770 RLW589770:RMC589770 RVS589770:RVY589770 SFO589770:SFU589770 SPK589770:SPQ589770 SZG589770:SZM589770 TJC589770:TJI589770 TSY589770:TTE589770 UCU589770:UDA589770 UMQ589770:UMW589770 UWM589770:UWS589770 VGI589770:VGO589770 VQE589770:VQK589770 WAA589770:WAG589770 WJW589770:WKC589770 HG655306:HM655306 RC655306:RI655306 AAY655306:ABE655306 AKU655306:ALA655306 AUQ655306:AUW655306 BEM655306:BES655306 BOI655306:BOO655306 BYE655306:BYK655306 CIA655306:CIG655306 CRW655306:CSC655306 DBS655306:DBY655306 DLO655306:DLU655306 DVK655306:DVQ655306 EFG655306:EFM655306 EPC655306:EPI655306 EYY655306:EZE655306 FIU655306:FJA655306 FSQ655306:FSW655306 GCM655306:GCS655306 GMI655306:GMO655306 GWE655306:GWK655306 HGA655306:HGG655306 HPW655306:HQC655306 HZS655306:HZY655306 IJO655306:IJU655306 ITK655306:ITQ655306 JDG655306:JDM655306 JNC655306:JNI655306 JWY655306:JXE655306 KGU655306:KHA655306 KQQ655306:KQW655306 LAM655306:LAS655306 LKI655306:LKO655306 LUE655306:LUK655306 MEA655306:MEG655306 MNW655306:MOC655306 MXS655306:MXY655306 NHO655306:NHU655306 NRK655306:NRQ655306 OBG655306:OBM655306 OLC655306:OLI655306 OUY655306:OVE655306 PEU655306:PFA655306 POQ655306:POW655306 PYM655306:PYS655306 QII655306:QIO655306 QSE655306:QSK655306 RCA655306:RCG655306 RLW655306:RMC655306 RVS655306:RVY655306 SFO655306:SFU655306 SPK655306:SPQ655306 SZG655306:SZM655306 TJC655306:TJI655306 TSY655306:TTE655306 UCU655306:UDA655306 UMQ655306:UMW655306 UWM655306:UWS655306 VGI655306:VGO655306 VQE655306:VQK655306 WAA655306:WAG655306 WJW655306:WKC655306 HG720842:HM720842 RC720842:RI720842 AAY720842:ABE720842 AKU720842:ALA720842 AUQ720842:AUW720842 BEM720842:BES720842 BOI720842:BOO720842 BYE720842:BYK720842 CIA720842:CIG720842 CRW720842:CSC720842 DBS720842:DBY720842 DLO720842:DLU720842 DVK720842:DVQ720842 EFG720842:EFM720842 EPC720842:EPI720842 EYY720842:EZE720842 FIU720842:FJA720842 FSQ720842:FSW720842 GCM720842:GCS720842 GMI720842:GMO720842 GWE720842:GWK720842 HGA720842:HGG720842 HPW720842:HQC720842 HZS720842:HZY720842 IJO720842:IJU720842 ITK720842:ITQ720842 JDG720842:JDM720842 JNC720842:JNI720842 JWY720842:JXE720842 KGU720842:KHA720842 KQQ720842:KQW720842 LAM720842:LAS720842 LKI720842:LKO720842 LUE720842:LUK720842 MEA720842:MEG720842 MNW720842:MOC720842 MXS720842:MXY720842 NHO720842:NHU720842 NRK720842:NRQ720842 OBG720842:OBM720842 OLC720842:OLI720842 OUY720842:OVE720842 PEU720842:PFA720842 POQ720842:POW720842 PYM720842:PYS720842 QII720842:QIO720842 QSE720842:QSK720842 RCA720842:RCG720842 RLW720842:RMC720842 RVS720842:RVY720842 SFO720842:SFU720842 SPK720842:SPQ720842 SZG720842:SZM720842 TJC720842:TJI720842 TSY720842:TTE720842 UCU720842:UDA720842 UMQ720842:UMW720842 UWM720842:UWS720842 VGI720842:VGO720842 VQE720842:VQK720842 WAA720842:WAG720842 WJW720842:WKC720842 HG786378:HM786378 RC786378:RI786378 AAY786378:ABE786378 AKU786378:ALA786378 AUQ786378:AUW786378 BEM786378:BES786378 BOI786378:BOO786378 BYE786378:BYK786378 CIA786378:CIG786378 CRW786378:CSC786378 DBS786378:DBY786378 DLO786378:DLU786378 DVK786378:DVQ786378 EFG786378:EFM786378 EPC786378:EPI786378 EYY786378:EZE786378 FIU786378:FJA786378 FSQ786378:FSW786378 GCM786378:GCS786378 GMI786378:GMO786378 GWE786378:GWK786378 HGA786378:HGG786378 HPW786378:HQC786378 HZS786378:HZY786378 IJO786378:IJU786378 ITK786378:ITQ786378 JDG786378:JDM786378 JNC786378:JNI786378 JWY786378:JXE786378 KGU786378:KHA786378 KQQ786378:KQW786378 LAM786378:LAS786378 LKI786378:LKO786378 LUE786378:LUK786378 MEA786378:MEG786378 MNW786378:MOC786378 MXS786378:MXY786378 NHO786378:NHU786378 NRK786378:NRQ786378 OBG786378:OBM786378 OLC786378:OLI786378 OUY786378:OVE786378 PEU786378:PFA786378 POQ786378:POW786378 PYM786378:PYS786378 QII786378:QIO786378 QSE786378:QSK786378 RCA786378:RCG786378 RLW786378:RMC786378 RVS786378:RVY786378 SFO786378:SFU786378 SPK786378:SPQ786378 SZG786378:SZM786378 TJC786378:TJI786378 TSY786378:TTE786378 UCU786378:UDA786378 UMQ786378:UMW786378 UWM786378:UWS786378 VGI786378:VGO786378 VQE786378:VQK786378 WAA786378:WAG786378 WJW786378:WKC786378 HG851914:HM851914 RC851914:RI851914 AAY851914:ABE851914 AKU851914:ALA851914 AUQ851914:AUW851914 BEM851914:BES851914 BOI851914:BOO851914 BYE851914:BYK851914 CIA851914:CIG851914 CRW851914:CSC851914 DBS851914:DBY851914 DLO851914:DLU851914 DVK851914:DVQ851914 EFG851914:EFM851914 EPC851914:EPI851914 EYY851914:EZE851914 FIU851914:FJA851914 FSQ851914:FSW851914 GCM851914:GCS851914 GMI851914:GMO851914 GWE851914:GWK851914 HGA851914:HGG851914 HPW851914:HQC851914 HZS851914:HZY851914 IJO851914:IJU851914 ITK851914:ITQ851914 JDG851914:JDM851914 JNC851914:JNI851914 JWY851914:JXE851914 KGU851914:KHA851914 KQQ851914:KQW851914 LAM851914:LAS851914 LKI851914:LKO851914 LUE851914:LUK851914 MEA851914:MEG851914 MNW851914:MOC851914 MXS851914:MXY851914 NHO851914:NHU851914 NRK851914:NRQ851914 OBG851914:OBM851914 OLC851914:OLI851914 OUY851914:OVE851914 PEU851914:PFA851914 POQ851914:POW851914 PYM851914:PYS851914 QII851914:QIO851914 QSE851914:QSK851914 RCA851914:RCG851914 RLW851914:RMC851914 RVS851914:RVY851914 SFO851914:SFU851914 SPK851914:SPQ851914 SZG851914:SZM851914 TJC851914:TJI851914 TSY851914:TTE851914 UCU851914:UDA851914 UMQ851914:UMW851914 UWM851914:UWS851914 VGI851914:VGO851914 VQE851914:VQK851914 WAA851914:WAG851914 WJW851914:WKC851914 HG917450:HM917450 RC917450:RI917450 AAY917450:ABE917450 AKU917450:ALA917450 AUQ917450:AUW917450 BEM917450:BES917450 BOI917450:BOO917450 BYE917450:BYK917450 CIA917450:CIG917450 CRW917450:CSC917450 DBS917450:DBY917450 DLO917450:DLU917450 DVK917450:DVQ917450 EFG917450:EFM917450 EPC917450:EPI917450 EYY917450:EZE917450 FIU917450:FJA917450 FSQ917450:FSW917450 GCM917450:GCS917450 GMI917450:GMO917450 GWE917450:GWK917450 HGA917450:HGG917450 HPW917450:HQC917450 HZS917450:HZY917450 IJO917450:IJU917450 ITK917450:ITQ917450 JDG917450:JDM917450 JNC917450:JNI917450 JWY917450:JXE917450 KGU917450:KHA917450 KQQ917450:KQW917450 LAM917450:LAS917450 LKI917450:LKO917450 LUE917450:LUK917450 MEA917450:MEG917450 MNW917450:MOC917450 MXS917450:MXY917450 NHO917450:NHU917450 NRK917450:NRQ917450 OBG917450:OBM917450 OLC917450:OLI917450 OUY917450:OVE917450 PEU917450:PFA917450 POQ917450:POW917450 PYM917450:PYS917450 QII917450:QIO917450 QSE917450:QSK917450 RCA917450:RCG917450 RLW917450:RMC917450 RVS917450:RVY917450 SFO917450:SFU917450 SPK917450:SPQ917450 SZG917450:SZM917450 TJC917450:TJI917450 TSY917450:TTE917450 UCU917450:UDA917450 UMQ917450:UMW917450 UWM917450:UWS917450 VGI917450:VGO917450 VQE917450:VQK917450 WAA917450:WAG917450 WJW917450:WKC917450 HG982986:HM982986 RC982986:RI982986 AAY982986:ABE982986 AKU982986:ALA982986 AUQ982986:AUW982986 BEM982986:BES982986 BOI982986:BOO982986 BYE982986:BYK982986 CIA982986:CIG982986 CRW982986:CSC982986 DBS982986:DBY982986 DLO982986:DLU982986 DVK982986:DVQ982986 EFG982986:EFM982986 EPC982986:EPI982986 EYY982986:EZE982986 FIU982986:FJA982986 FSQ982986:FSW982986 GCM982986:GCS982986 GMI982986:GMO982986 GWE982986:GWK982986 HGA982986:HGG982986 HPW982986:HQC982986 HZS982986:HZY982986 IJO982986:IJU982986 ITK982986:ITQ982986 JDG982986:JDM982986 JNC982986:JNI982986 JWY982986:JXE982986 KGU982986:KHA982986 KQQ982986:KQW982986 LAM982986:LAS982986 LKI982986:LKO982986 LUE982986:LUK982986 MEA982986:MEG982986 MNW982986:MOC982986 MXS982986:MXY982986 NHO982986:NHU982986 NRK982986:NRQ982986 OBG982986:OBM982986 OLC982986:OLI982986 OUY982986:OVE982986 PEU982986:PFA982986 POQ982986:POW982986 PYM982986:PYS982986 QII982986:QIO982986 QSE982986:QSK982986 RCA982986:RCG982986 RLW982986:RMC982986 RVS982986:RVY982986 SFO982986:SFU982986 SPK982986:SPQ982986 SZG982986:SZM982986 TJC982986:TJI982986 TSY982986:TTE982986 UCU982986:UDA982986 UMQ982986:UMW982986 UWM982986:UWS982986 VGI982986:VGO982986 VQE982986:VQK982986 WAA982986:WAG982986 WJW982986:WKC982986" xr:uid="{00000000-0002-0000-0000-00000A000000}">
      <formula1>QR65728:QR65830</formula1>
    </dataValidation>
    <dataValidation type="decimal" allowBlank="1" showInputMessage="1" showErrorMessage="1" error="Inserte un valor entre 0 y 240 teniendo en cuenta que la suma de dias de la mano de obra no puede superar los dias calculados en la situacion prevista de la tabla anterior" sqref="WTX983077:WTZ983077 HI146:HK146 RE146:RG146 ABA146:ABC146 AKW146:AKY146 AUS146:AUU146 BEO146:BEQ146 BOK146:BOM146 BYG146:BYI146 CIC146:CIE146 CRY146:CSA146 DBU146:DBW146 DLQ146:DLS146 DVM146:DVO146 EFI146:EFK146 EPE146:EPG146 EZA146:EZC146 FIW146:FIY146 FSS146:FSU146 GCO146:GCQ146 GMK146:GMM146 GWG146:GWI146 HGC146:HGE146 HPY146:HQA146 HZU146:HZW146 IJQ146:IJS146 ITM146:ITO146 JDI146:JDK146 JNE146:JNG146 JXA146:JXC146 KGW146:KGY146 KQS146:KQU146 LAO146:LAQ146 LKK146:LKM146 LUG146:LUI146 MEC146:MEE146 MNY146:MOA146 MXU146:MXW146 NHQ146:NHS146 NRM146:NRO146 OBI146:OBK146 OLE146:OLG146 OVA146:OVC146 PEW146:PEY146 POS146:POU146 PYO146:PYQ146 QIK146:QIM146 QSG146:QSI146 RCC146:RCE146 RLY146:RMA146 RVU146:RVW146 SFQ146:SFS146 SPM146:SPO146 SZI146:SZK146 TJE146:TJG146 TTA146:TTC146 UCW146:UCY146 UMS146:UMU146 UWO146:UWQ146 VGK146:VGM146 VQG146:VQI146 WAC146:WAE146 WJY146:WKA146 WTU146:WTW146 S65573:U65573 HL65573:HN65573 RH65573:RJ65573 ABD65573:ABF65573 AKZ65573:ALB65573 AUV65573:AUX65573 BER65573:BET65573 BON65573:BOP65573 BYJ65573:BYL65573 CIF65573:CIH65573 CSB65573:CSD65573 DBX65573:DBZ65573 DLT65573:DLV65573 DVP65573:DVR65573 EFL65573:EFN65573 EPH65573:EPJ65573 EZD65573:EZF65573 FIZ65573:FJB65573 FSV65573:FSX65573 GCR65573:GCT65573 GMN65573:GMP65573 GWJ65573:GWL65573 HGF65573:HGH65573 HQB65573:HQD65573 HZX65573:HZZ65573 IJT65573:IJV65573 ITP65573:ITR65573 JDL65573:JDN65573 JNH65573:JNJ65573 JXD65573:JXF65573 KGZ65573:KHB65573 KQV65573:KQX65573 LAR65573:LAT65573 LKN65573:LKP65573 LUJ65573:LUL65573 MEF65573:MEH65573 MOB65573:MOD65573 MXX65573:MXZ65573 NHT65573:NHV65573 NRP65573:NRR65573 OBL65573:OBN65573 OLH65573:OLJ65573 OVD65573:OVF65573 PEZ65573:PFB65573 POV65573:POX65573 PYR65573:PYT65573 QIN65573:QIP65573 QSJ65573:QSL65573 RCF65573:RCH65573 RMB65573:RMD65573 RVX65573:RVZ65573 SFT65573:SFV65573 SPP65573:SPR65573 SZL65573:SZN65573 TJH65573:TJJ65573 TTD65573:TTF65573 UCZ65573:UDB65573 UMV65573:UMX65573 UWR65573:UWT65573 VGN65573:VGP65573 VQJ65573:VQL65573 WAF65573:WAH65573 WKB65573:WKD65573 WTX65573:WTZ65573 S131109:U131109 HL131109:HN131109 RH131109:RJ131109 ABD131109:ABF131109 AKZ131109:ALB131109 AUV131109:AUX131109 BER131109:BET131109 BON131109:BOP131109 BYJ131109:BYL131109 CIF131109:CIH131109 CSB131109:CSD131109 DBX131109:DBZ131109 DLT131109:DLV131109 DVP131109:DVR131109 EFL131109:EFN131109 EPH131109:EPJ131109 EZD131109:EZF131109 FIZ131109:FJB131109 FSV131109:FSX131109 GCR131109:GCT131109 GMN131109:GMP131109 GWJ131109:GWL131109 HGF131109:HGH131109 HQB131109:HQD131109 HZX131109:HZZ131109 IJT131109:IJV131109 ITP131109:ITR131109 JDL131109:JDN131109 JNH131109:JNJ131109 JXD131109:JXF131109 KGZ131109:KHB131109 KQV131109:KQX131109 LAR131109:LAT131109 LKN131109:LKP131109 LUJ131109:LUL131109 MEF131109:MEH131109 MOB131109:MOD131109 MXX131109:MXZ131109 NHT131109:NHV131109 NRP131109:NRR131109 OBL131109:OBN131109 OLH131109:OLJ131109 OVD131109:OVF131109 PEZ131109:PFB131109 POV131109:POX131109 PYR131109:PYT131109 QIN131109:QIP131109 QSJ131109:QSL131109 RCF131109:RCH131109 RMB131109:RMD131109 RVX131109:RVZ131109 SFT131109:SFV131109 SPP131109:SPR131109 SZL131109:SZN131109 TJH131109:TJJ131109 TTD131109:TTF131109 UCZ131109:UDB131109 UMV131109:UMX131109 UWR131109:UWT131109 VGN131109:VGP131109 VQJ131109:VQL131109 WAF131109:WAH131109 WKB131109:WKD131109 WTX131109:WTZ131109 S196645:U196645 HL196645:HN196645 RH196645:RJ196645 ABD196645:ABF196645 AKZ196645:ALB196645 AUV196645:AUX196645 BER196645:BET196645 BON196645:BOP196645 BYJ196645:BYL196645 CIF196645:CIH196645 CSB196645:CSD196645 DBX196645:DBZ196645 DLT196645:DLV196645 DVP196645:DVR196645 EFL196645:EFN196645 EPH196645:EPJ196645 EZD196645:EZF196645 FIZ196645:FJB196645 FSV196645:FSX196645 GCR196645:GCT196645 GMN196645:GMP196645 GWJ196645:GWL196645 HGF196645:HGH196645 HQB196645:HQD196645 HZX196645:HZZ196645 IJT196645:IJV196645 ITP196645:ITR196645 JDL196645:JDN196645 JNH196645:JNJ196645 JXD196645:JXF196645 KGZ196645:KHB196645 KQV196645:KQX196645 LAR196645:LAT196645 LKN196645:LKP196645 LUJ196645:LUL196645 MEF196645:MEH196645 MOB196645:MOD196645 MXX196645:MXZ196645 NHT196645:NHV196645 NRP196645:NRR196645 OBL196645:OBN196645 OLH196645:OLJ196645 OVD196645:OVF196645 PEZ196645:PFB196645 POV196645:POX196645 PYR196645:PYT196645 QIN196645:QIP196645 QSJ196645:QSL196645 RCF196645:RCH196645 RMB196645:RMD196645 RVX196645:RVZ196645 SFT196645:SFV196645 SPP196645:SPR196645 SZL196645:SZN196645 TJH196645:TJJ196645 TTD196645:TTF196645 UCZ196645:UDB196645 UMV196645:UMX196645 UWR196645:UWT196645 VGN196645:VGP196645 VQJ196645:VQL196645 WAF196645:WAH196645 WKB196645:WKD196645 WTX196645:WTZ196645 S262181:U262181 HL262181:HN262181 RH262181:RJ262181 ABD262181:ABF262181 AKZ262181:ALB262181 AUV262181:AUX262181 BER262181:BET262181 BON262181:BOP262181 BYJ262181:BYL262181 CIF262181:CIH262181 CSB262181:CSD262181 DBX262181:DBZ262181 DLT262181:DLV262181 DVP262181:DVR262181 EFL262181:EFN262181 EPH262181:EPJ262181 EZD262181:EZF262181 FIZ262181:FJB262181 FSV262181:FSX262181 GCR262181:GCT262181 GMN262181:GMP262181 GWJ262181:GWL262181 HGF262181:HGH262181 HQB262181:HQD262181 HZX262181:HZZ262181 IJT262181:IJV262181 ITP262181:ITR262181 JDL262181:JDN262181 JNH262181:JNJ262181 JXD262181:JXF262181 KGZ262181:KHB262181 KQV262181:KQX262181 LAR262181:LAT262181 LKN262181:LKP262181 LUJ262181:LUL262181 MEF262181:MEH262181 MOB262181:MOD262181 MXX262181:MXZ262181 NHT262181:NHV262181 NRP262181:NRR262181 OBL262181:OBN262181 OLH262181:OLJ262181 OVD262181:OVF262181 PEZ262181:PFB262181 POV262181:POX262181 PYR262181:PYT262181 QIN262181:QIP262181 QSJ262181:QSL262181 RCF262181:RCH262181 RMB262181:RMD262181 RVX262181:RVZ262181 SFT262181:SFV262181 SPP262181:SPR262181 SZL262181:SZN262181 TJH262181:TJJ262181 TTD262181:TTF262181 UCZ262181:UDB262181 UMV262181:UMX262181 UWR262181:UWT262181 VGN262181:VGP262181 VQJ262181:VQL262181 WAF262181:WAH262181 WKB262181:WKD262181 WTX262181:WTZ262181 S327717:U327717 HL327717:HN327717 RH327717:RJ327717 ABD327717:ABF327717 AKZ327717:ALB327717 AUV327717:AUX327717 BER327717:BET327717 BON327717:BOP327717 BYJ327717:BYL327717 CIF327717:CIH327717 CSB327717:CSD327717 DBX327717:DBZ327717 DLT327717:DLV327717 DVP327717:DVR327717 EFL327717:EFN327717 EPH327717:EPJ327717 EZD327717:EZF327717 FIZ327717:FJB327717 FSV327717:FSX327717 GCR327717:GCT327717 GMN327717:GMP327717 GWJ327717:GWL327717 HGF327717:HGH327717 HQB327717:HQD327717 HZX327717:HZZ327717 IJT327717:IJV327717 ITP327717:ITR327717 JDL327717:JDN327717 JNH327717:JNJ327717 JXD327717:JXF327717 KGZ327717:KHB327717 KQV327717:KQX327717 LAR327717:LAT327717 LKN327717:LKP327717 LUJ327717:LUL327717 MEF327717:MEH327717 MOB327717:MOD327717 MXX327717:MXZ327717 NHT327717:NHV327717 NRP327717:NRR327717 OBL327717:OBN327717 OLH327717:OLJ327717 OVD327717:OVF327717 PEZ327717:PFB327717 POV327717:POX327717 PYR327717:PYT327717 QIN327717:QIP327717 QSJ327717:QSL327717 RCF327717:RCH327717 RMB327717:RMD327717 RVX327717:RVZ327717 SFT327717:SFV327717 SPP327717:SPR327717 SZL327717:SZN327717 TJH327717:TJJ327717 TTD327717:TTF327717 UCZ327717:UDB327717 UMV327717:UMX327717 UWR327717:UWT327717 VGN327717:VGP327717 VQJ327717:VQL327717 WAF327717:WAH327717 WKB327717:WKD327717 WTX327717:WTZ327717 S393253:U393253 HL393253:HN393253 RH393253:RJ393253 ABD393253:ABF393253 AKZ393253:ALB393253 AUV393253:AUX393253 BER393253:BET393253 BON393253:BOP393253 BYJ393253:BYL393253 CIF393253:CIH393253 CSB393253:CSD393253 DBX393253:DBZ393253 DLT393253:DLV393253 DVP393253:DVR393253 EFL393253:EFN393253 EPH393253:EPJ393253 EZD393253:EZF393253 FIZ393253:FJB393253 FSV393253:FSX393253 GCR393253:GCT393253 GMN393253:GMP393253 GWJ393253:GWL393253 HGF393253:HGH393253 HQB393253:HQD393253 HZX393253:HZZ393253 IJT393253:IJV393253 ITP393253:ITR393253 JDL393253:JDN393253 JNH393253:JNJ393253 JXD393253:JXF393253 KGZ393253:KHB393253 KQV393253:KQX393253 LAR393253:LAT393253 LKN393253:LKP393253 LUJ393253:LUL393253 MEF393253:MEH393253 MOB393253:MOD393253 MXX393253:MXZ393253 NHT393253:NHV393253 NRP393253:NRR393253 OBL393253:OBN393253 OLH393253:OLJ393253 OVD393253:OVF393253 PEZ393253:PFB393253 POV393253:POX393253 PYR393253:PYT393253 QIN393253:QIP393253 QSJ393253:QSL393253 RCF393253:RCH393253 RMB393253:RMD393253 RVX393253:RVZ393253 SFT393253:SFV393253 SPP393253:SPR393253 SZL393253:SZN393253 TJH393253:TJJ393253 TTD393253:TTF393253 UCZ393253:UDB393253 UMV393253:UMX393253 UWR393253:UWT393253 VGN393253:VGP393253 VQJ393253:VQL393253 WAF393253:WAH393253 WKB393253:WKD393253 WTX393253:WTZ393253 S458789:U458789 HL458789:HN458789 RH458789:RJ458789 ABD458789:ABF458789 AKZ458789:ALB458789 AUV458789:AUX458789 BER458789:BET458789 BON458789:BOP458789 BYJ458789:BYL458789 CIF458789:CIH458789 CSB458789:CSD458789 DBX458789:DBZ458789 DLT458789:DLV458789 DVP458789:DVR458789 EFL458789:EFN458789 EPH458789:EPJ458789 EZD458789:EZF458789 FIZ458789:FJB458789 FSV458789:FSX458789 GCR458789:GCT458789 GMN458789:GMP458789 GWJ458789:GWL458789 HGF458789:HGH458789 HQB458789:HQD458789 HZX458789:HZZ458789 IJT458789:IJV458789 ITP458789:ITR458789 JDL458789:JDN458789 JNH458789:JNJ458789 JXD458789:JXF458789 KGZ458789:KHB458789 KQV458789:KQX458789 LAR458789:LAT458789 LKN458789:LKP458789 LUJ458789:LUL458789 MEF458789:MEH458789 MOB458789:MOD458789 MXX458789:MXZ458789 NHT458789:NHV458789 NRP458789:NRR458789 OBL458789:OBN458789 OLH458789:OLJ458789 OVD458789:OVF458789 PEZ458789:PFB458789 POV458789:POX458789 PYR458789:PYT458789 QIN458789:QIP458789 QSJ458789:QSL458789 RCF458789:RCH458789 RMB458789:RMD458789 RVX458789:RVZ458789 SFT458789:SFV458789 SPP458789:SPR458789 SZL458789:SZN458789 TJH458789:TJJ458789 TTD458789:TTF458789 UCZ458789:UDB458789 UMV458789:UMX458789 UWR458789:UWT458789 VGN458789:VGP458789 VQJ458789:VQL458789 WAF458789:WAH458789 WKB458789:WKD458789 WTX458789:WTZ458789 S524325:U524325 HL524325:HN524325 RH524325:RJ524325 ABD524325:ABF524325 AKZ524325:ALB524325 AUV524325:AUX524325 BER524325:BET524325 BON524325:BOP524325 BYJ524325:BYL524325 CIF524325:CIH524325 CSB524325:CSD524325 DBX524325:DBZ524325 DLT524325:DLV524325 DVP524325:DVR524325 EFL524325:EFN524325 EPH524325:EPJ524325 EZD524325:EZF524325 FIZ524325:FJB524325 FSV524325:FSX524325 GCR524325:GCT524325 GMN524325:GMP524325 GWJ524325:GWL524325 HGF524325:HGH524325 HQB524325:HQD524325 HZX524325:HZZ524325 IJT524325:IJV524325 ITP524325:ITR524325 JDL524325:JDN524325 JNH524325:JNJ524325 JXD524325:JXF524325 KGZ524325:KHB524325 KQV524325:KQX524325 LAR524325:LAT524325 LKN524325:LKP524325 LUJ524325:LUL524325 MEF524325:MEH524325 MOB524325:MOD524325 MXX524325:MXZ524325 NHT524325:NHV524325 NRP524325:NRR524325 OBL524325:OBN524325 OLH524325:OLJ524325 OVD524325:OVF524325 PEZ524325:PFB524325 POV524325:POX524325 PYR524325:PYT524325 QIN524325:QIP524325 QSJ524325:QSL524325 RCF524325:RCH524325 RMB524325:RMD524325 RVX524325:RVZ524325 SFT524325:SFV524325 SPP524325:SPR524325 SZL524325:SZN524325 TJH524325:TJJ524325 TTD524325:TTF524325 UCZ524325:UDB524325 UMV524325:UMX524325 UWR524325:UWT524325 VGN524325:VGP524325 VQJ524325:VQL524325 WAF524325:WAH524325 WKB524325:WKD524325 WTX524325:WTZ524325 S589861:U589861 HL589861:HN589861 RH589861:RJ589861 ABD589861:ABF589861 AKZ589861:ALB589861 AUV589861:AUX589861 BER589861:BET589861 BON589861:BOP589861 BYJ589861:BYL589861 CIF589861:CIH589861 CSB589861:CSD589861 DBX589861:DBZ589861 DLT589861:DLV589861 DVP589861:DVR589861 EFL589861:EFN589861 EPH589861:EPJ589861 EZD589861:EZF589861 FIZ589861:FJB589861 FSV589861:FSX589861 GCR589861:GCT589861 GMN589861:GMP589861 GWJ589861:GWL589861 HGF589861:HGH589861 HQB589861:HQD589861 HZX589861:HZZ589861 IJT589861:IJV589861 ITP589861:ITR589861 JDL589861:JDN589861 JNH589861:JNJ589861 JXD589861:JXF589861 KGZ589861:KHB589861 KQV589861:KQX589861 LAR589861:LAT589861 LKN589861:LKP589861 LUJ589861:LUL589861 MEF589861:MEH589861 MOB589861:MOD589861 MXX589861:MXZ589861 NHT589861:NHV589861 NRP589861:NRR589861 OBL589861:OBN589861 OLH589861:OLJ589861 OVD589861:OVF589861 PEZ589861:PFB589861 POV589861:POX589861 PYR589861:PYT589861 QIN589861:QIP589861 QSJ589861:QSL589861 RCF589861:RCH589861 RMB589861:RMD589861 RVX589861:RVZ589861 SFT589861:SFV589861 SPP589861:SPR589861 SZL589861:SZN589861 TJH589861:TJJ589861 TTD589861:TTF589861 UCZ589861:UDB589861 UMV589861:UMX589861 UWR589861:UWT589861 VGN589861:VGP589861 VQJ589861:VQL589861 WAF589861:WAH589861 WKB589861:WKD589861 WTX589861:WTZ589861 S655397:U655397 HL655397:HN655397 RH655397:RJ655397 ABD655397:ABF655397 AKZ655397:ALB655397 AUV655397:AUX655397 BER655397:BET655397 BON655397:BOP655397 BYJ655397:BYL655397 CIF655397:CIH655397 CSB655397:CSD655397 DBX655397:DBZ655397 DLT655397:DLV655397 DVP655397:DVR655397 EFL655397:EFN655397 EPH655397:EPJ655397 EZD655397:EZF655397 FIZ655397:FJB655397 FSV655397:FSX655397 GCR655397:GCT655397 GMN655397:GMP655397 GWJ655397:GWL655397 HGF655397:HGH655397 HQB655397:HQD655397 HZX655397:HZZ655397 IJT655397:IJV655397 ITP655397:ITR655397 JDL655397:JDN655397 JNH655397:JNJ655397 JXD655397:JXF655397 KGZ655397:KHB655397 KQV655397:KQX655397 LAR655397:LAT655397 LKN655397:LKP655397 LUJ655397:LUL655397 MEF655397:MEH655397 MOB655397:MOD655397 MXX655397:MXZ655397 NHT655397:NHV655397 NRP655397:NRR655397 OBL655397:OBN655397 OLH655397:OLJ655397 OVD655397:OVF655397 PEZ655397:PFB655397 POV655397:POX655397 PYR655397:PYT655397 QIN655397:QIP655397 QSJ655397:QSL655397 RCF655397:RCH655397 RMB655397:RMD655397 RVX655397:RVZ655397 SFT655397:SFV655397 SPP655397:SPR655397 SZL655397:SZN655397 TJH655397:TJJ655397 TTD655397:TTF655397 UCZ655397:UDB655397 UMV655397:UMX655397 UWR655397:UWT655397 VGN655397:VGP655397 VQJ655397:VQL655397 WAF655397:WAH655397 WKB655397:WKD655397 WTX655397:WTZ655397 S720933:U720933 HL720933:HN720933 RH720933:RJ720933 ABD720933:ABF720933 AKZ720933:ALB720933 AUV720933:AUX720933 BER720933:BET720933 BON720933:BOP720933 BYJ720933:BYL720933 CIF720933:CIH720933 CSB720933:CSD720933 DBX720933:DBZ720933 DLT720933:DLV720933 DVP720933:DVR720933 EFL720933:EFN720933 EPH720933:EPJ720933 EZD720933:EZF720933 FIZ720933:FJB720933 FSV720933:FSX720933 GCR720933:GCT720933 GMN720933:GMP720933 GWJ720933:GWL720933 HGF720933:HGH720933 HQB720933:HQD720933 HZX720933:HZZ720933 IJT720933:IJV720933 ITP720933:ITR720933 JDL720933:JDN720933 JNH720933:JNJ720933 JXD720933:JXF720933 KGZ720933:KHB720933 KQV720933:KQX720933 LAR720933:LAT720933 LKN720933:LKP720933 LUJ720933:LUL720933 MEF720933:MEH720933 MOB720933:MOD720933 MXX720933:MXZ720933 NHT720933:NHV720933 NRP720933:NRR720933 OBL720933:OBN720933 OLH720933:OLJ720933 OVD720933:OVF720933 PEZ720933:PFB720933 POV720933:POX720933 PYR720933:PYT720933 QIN720933:QIP720933 QSJ720933:QSL720933 RCF720933:RCH720933 RMB720933:RMD720933 RVX720933:RVZ720933 SFT720933:SFV720933 SPP720933:SPR720933 SZL720933:SZN720933 TJH720933:TJJ720933 TTD720933:TTF720933 UCZ720933:UDB720933 UMV720933:UMX720933 UWR720933:UWT720933 VGN720933:VGP720933 VQJ720933:VQL720933 WAF720933:WAH720933 WKB720933:WKD720933 WTX720933:WTZ720933 S786469:U786469 HL786469:HN786469 RH786469:RJ786469 ABD786469:ABF786469 AKZ786469:ALB786469 AUV786469:AUX786469 BER786469:BET786469 BON786469:BOP786469 BYJ786469:BYL786469 CIF786469:CIH786469 CSB786469:CSD786469 DBX786469:DBZ786469 DLT786469:DLV786469 DVP786469:DVR786469 EFL786469:EFN786469 EPH786469:EPJ786469 EZD786469:EZF786469 FIZ786469:FJB786469 FSV786469:FSX786469 GCR786469:GCT786469 GMN786469:GMP786469 GWJ786469:GWL786469 HGF786469:HGH786469 HQB786469:HQD786469 HZX786469:HZZ786469 IJT786469:IJV786469 ITP786469:ITR786469 JDL786469:JDN786469 JNH786469:JNJ786469 JXD786469:JXF786469 KGZ786469:KHB786469 KQV786469:KQX786469 LAR786469:LAT786469 LKN786469:LKP786469 LUJ786469:LUL786469 MEF786469:MEH786469 MOB786469:MOD786469 MXX786469:MXZ786469 NHT786469:NHV786469 NRP786469:NRR786469 OBL786469:OBN786469 OLH786469:OLJ786469 OVD786469:OVF786469 PEZ786469:PFB786469 POV786469:POX786469 PYR786469:PYT786469 QIN786469:QIP786469 QSJ786469:QSL786469 RCF786469:RCH786469 RMB786469:RMD786469 RVX786469:RVZ786469 SFT786469:SFV786469 SPP786469:SPR786469 SZL786469:SZN786469 TJH786469:TJJ786469 TTD786469:TTF786469 UCZ786469:UDB786469 UMV786469:UMX786469 UWR786469:UWT786469 VGN786469:VGP786469 VQJ786469:VQL786469 WAF786469:WAH786469 WKB786469:WKD786469 WTX786469:WTZ786469 S852005:U852005 HL852005:HN852005 RH852005:RJ852005 ABD852005:ABF852005 AKZ852005:ALB852005 AUV852005:AUX852005 BER852005:BET852005 BON852005:BOP852005 BYJ852005:BYL852005 CIF852005:CIH852005 CSB852005:CSD852005 DBX852005:DBZ852005 DLT852005:DLV852005 DVP852005:DVR852005 EFL852005:EFN852005 EPH852005:EPJ852005 EZD852005:EZF852005 FIZ852005:FJB852005 FSV852005:FSX852005 GCR852005:GCT852005 GMN852005:GMP852005 GWJ852005:GWL852005 HGF852005:HGH852005 HQB852005:HQD852005 HZX852005:HZZ852005 IJT852005:IJV852005 ITP852005:ITR852005 JDL852005:JDN852005 JNH852005:JNJ852005 JXD852005:JXF852005 KGZ852005:KHB852005 KQV852005:KQX852005 LAR852005:LAT852005 LKN852005:LKP852005 LUJ852005:LUL852005 MEF852005:MEH852005 MOB852005:MOD852005 MXX852005:MXZ852005 NHT852005:NHV852005 NRP852005:NRR852005 OBL852005:OBN852005 OLH852005:OLJ852005 OVD852005:OVF852005 PEZ852005:PFB852005 POV852005:POX852005 PYR852005:PYT852005 QIN852005:QIP852005 QSJ852005:QSL852005 RCF852005:RCH852005 RMB852005:RMD852005 RVX852005:RVZ852005 SFT852005:SFV852005 SPP852005:SPR852005 SZL852005:SZN852005 TJH852005:TJJ852005 TTD852005:TTF852005 UCZ852005:UDB852005 UMV852005:UMX852005 UWR852005:UWT852005 VGN852005:VGP852005 VQJ852005:VQL852005 WAF852005:WAH852005 WKB852005:WKD852005 WTX852005:WTZ852005 S917541:U917541 HL917541:HN917541 RH917541:RJ917541 ABD917541:ABF917541 AKZ917541:ALB917541 AUV917541:AUX917541 BER917541:BET917541 BON917541:BOP917541 BYJ917541:BYL917541 CIF917541:CIH917541 CSB917541:CSD917541 DBX917541:DBZ917541 DLT917541:DLV917541 DVP917541:DVR917541 EFL917541:EFN917541 EPH917541:EPJ917541 EZD917541:EZF917541 FIZ917541:FJB917541 FSV917541:FSX917541 GCR917541:GCT917541 GMN917541:GMP917541 GWJ917541:GWL917541 HGF917541:HGH917541 HQB917541:HQD917541 HZX917541:HZZ917541 IJT917541:IJV917541 ITP917541:ITR917541 JDL917541:JDN917541 JNH917541:JNJ917541 JXD917541:JXF917541 KGZ917541:KHB917541 KQV917541:KQX917541 LAR917541:LAT917541 LKN917541:LKP917541 LUJ917541:LUL917541 MEF917541:MEH917541 MOB917541:MOD917541 MXX917541:MXZ917541 NHT917541:NHV917541 NRP917541:NRR917541 OBL917541:OBN917541 OLH917541:OLJ917541 OVD917541:OVF917541 PEZ917541:PFB917541 POV917541:POX917541 PYR917541:PYT917541 QIN917541:QIP917541 QSJ917541:QSL917541 RCF917541:RCH917541 RMB917541:RMD917541 RVX917541:RVZ917541 SFT917541:SFV917541 SPP917541:SPR917541 SZL917541:SZN917541 TJH917541:TJJ917541 TTD917541:TTF917541 UCZ917541:UDB917541 UMV917541:UMX917541 UWR917541:UWT917541 VGN917541:VGP917541 VQJ917541:VQL917541 WAF917541:WAH917541 WKB917541:WKD917541 WTX917541:WTZ917541 S983077:U983077 HL983077:HN983077 RH983077:RJ983077 ABD983077:ABF983077 AKZ983077:ALB983077 AUV983077:AUX983077 BER983077:BET983077 BON983077:BOP983077 BYJ983077:BYL983077 CIF983077:CIH983077 CSB983077:CSD983077 DBX983077:DBZ983077 DLT983077:DLV983077 DVP983077:DVR983077 EFL983077:EFN983077 EPH983077:EPJ983077 EZD983077:EZF983077 FIZ983077:FJB983077 FSV983077:FSX983077 GCR983077:GCT983077 GMN983077:GMP983077 GWJ983077:GWL983077 HGF983077:HGH983077 HQB983077:HQD983077 HZX983077:HZZ983077 IJT983077:IJV983077 ITP983077:ITR983077 JDL983077:JDN983077 JNH983077:JNJ983077 JXD983077:JXF983077 KGZ983077:KHB983077 KQV983077:KQX983077 LAR983077:LAT983077 LKN983077:LKP983077 LUJ983077:LUL983077 MEF983077:MEH983077 MOB983077:MOD983077 MXX983077:MXZ983077 NHT983077:NHV983077 NRP983077:NRR983077 OBL983077:OBN983077 OLH983077:OLJ983077 OVD983077:OVF983077 PEZ983077:PFB983077 POV983077:POX983077 PYR983077:PYT983077 QIN983077:QIP983077 QSJ983077:QSL983077 RCF983077:RCH983077 RMB983077:RMD983077 RVX983077:RVZ983077 SFT983077:SFV983077 SPP983077:SPR983077 SZL983077:SZN983077 TJH983077:TJJ983077 TTD983077:TTF983077 UCZ983077:UDB983077 UMV983077:UMX983077 UWR983077:UWT983077 VGN983077:VGP983077 VQJ983077:VQL983077 WAF983077:WAH983077 WKB983077:WKD983077" xr:uid="{00000000-0002-0000-0000-00000B000000}">
      <formula1>0</formula1>
      <formula2>AM145</formula2>
    </dataValidation>
    <dataValidation type="whole" allowBlank="1" showInputMessage="1" showErrorMessage="1" error="Inserte un valor entre 0 y 120 teniendo en cuenta que la suma de dias de la mano de obra no puede superar los dias calculados en la situacion prevista de la tabla anterior" sqref="WTX983078:WTZ983078 HI147:HK147 RE147:RG147 ABA147:ABC147 AKW147:AKY147 AUS147:AUU147 BEO147:BEQ147 BOK147:BOM147 BYG147:BYI147 CIC147:CIE147 CRY147:CSA147 DBU147:DBW147 DLQ147:DLS147 DVM147:DVO147 EFI147:EFK147 EPE147:EPG147 EZA147:EZC147 FIW147:FIY147 FSS147:FSU147 GCO147:GCQ147 GMK147:GMM147 GWG147:GWI147 HGC147:HGE147 HPY147:HQA147 HZU147:HZW147 IJQ147:IJS147 ITM147:ITO147 JDI147:JDK147 JNE147:JNG147 JXA147:JXC147 KGW147:KGY147 KQS147:KQU147 LAO147:LAQ147 LKK147:LKM147 LUG147:LUI147 MEC147:MEE147 MNY147:MOA147 MXU147:MXW147 NHQ147:NHS147 NRM147:NRO147 OBI147:OBK147 OLE147:OLG147 OVA147:OVC147 PEW147:PEY147 POS147:POU147 PYO147:PYQ147 QIK147:QIM147 QSG147:QSI147 RCC147:RCE147 RLY147:RMA147 RVU147:RVW147 SFQ147:SFS147 SPM147:SPO147 SZI147:SZK147 TJE147:TJG147 TTA147:TTC147 UCW147:UCY147 UMS147:UMU147 UWO147:UWQ147 VGK147:VGM147 VQG147:VQI147 WAC147:WAE147 WJY147:WKA147 WTU147:WTW147 S65574:U65574 HL65574:HN65574 RH65574:RJ65574 ABD65574:ABF65574 AKZ65574:ALB65574 AUV65574:AUX65574 BER65574:BET65574 BON65574:BOP65574 BYJ65574:BYL65574 CIF65574:CIH65574 CSB65574:CSD65574 DBX65574:DBZ65574 DLT65574:DLV65574 DVP65574:DVR65574 EFL65574:EFN65574 EPH65574:EPJ65574 EZD65574:EZF65574 FIZ65574:FJB65574 FSV65574:FSX65574 GCR65574:GCT65574 GMN65574:GMP65574 GWJ65574:GWL65574 HGF65574:HGH65574 HQB65574:HQD65574 HZX65574:HZZ65574 IJT65574:IJV65574 ITP65574:ITR65574 JDL65574:JDN65574 JNH65574:JNJ65574 JXD65574:JXF65574 KGZ65574:KHB65574 KQV65574:KQX65574 LAR65574:LAT65574 LKN65574:LKP65574 LUJ65574:LUL65574 MEF65574:MEH65574 MOB65574:MOD65574 MXX65574:MXZ65574 NHT65574:NHV65574 NRP65574:NRR65574 OBL65574:OBN65574 OLH65574:OLJ65574 OVD65574:OVF65574 PEZ65574:PFB65574 POV65574:POX65574 PYR65574:PYT65574 QIN65574:QIP65574 QSJ65574:QSL65574 RCF65574:RCH65574 RMB65574:RMD65574 RVX65574:RVZ65574 SFT65574:SFV65574 SPP65574:SPR65574 SZL65574:SZN65574 TJH65574:TJJ65574 TTD65574:TTF65574 UCZ65574:UDB65574 UMV65574:UMX65574 UWR65574:UWT65574 VGN65574:VGP65574 VQJ65574:VQL65574 WAF65574:WAH65574 WKB65574:WKD65574 WTX65574:WTZ65574 S131110:U131110 HL131110:HN131110 RH131110:RJ131110 ABD131110:ABF131110 AKZ131110:ALB131110 AUV131110:AUX131110 BER131110:BET131110 BON131110:BOP131110 BYJ131110:BYL131110 CIF131110:CIH131110 CSB131110:CSD131110 DBX131110:DBZ131110 DLT131110:DLV131110 DVP131110:DVR131110 EFL131110:EFN131110 EPH131110:EPJ131110 EZD131110:EZF131110 FIZ131110:FJB131110 FSV131110:FSX131110 GCR131110:GCT131110 GMN131110:GMP131110 GWJ131110:GWL131110 HGF131110:HGH131110 HQB131110:HQD131110 HZX131110:HZZ131110 IJT131110:IJV131110 ITP131110:ITR131110 JDL131110:JDN131110 JNH131110:JNJ131110 JXD131110:JXF131110 KGZ131110:KHB131110 KQV131110:KQX131110 LAR131110:LAT131110 LKN131110:LKP131110 LUJ131110:LUL131110 MEF131110:MEH131110 MOB131110:MOD131110 MXX131110:MXZ131110 NHT131110:NHV131110 NRP131110:NRR131110 OBL131110:OBN131110 OLH131110:OLJ131110 OVD131110:OVF131110 PEZ131110:PFB131110 POV131110:POX131110 PYR131110:PYT131110 QIN131110:QIP131110 QSJ131110:QSL131110 RCF131110:RCH131110 RMB131110:RMD131110 RVX131110:RVZ131110 SFT131110:SFV131110 SPP131110:SPR131110 SZL131110:SZN131110 TJH131110:TJJ131110 TTD131110:TTF131110 UCZ131110:UDB131110 UMV131110:UMX131110 UWR131110:UWT131110 VGN131110:VGP131110 VQJ131110:VQL131110 WAF131110:WAH131110 WKB131110:WKD131110 WTX131110:WTZ131110 S196646:U196646 HL196646:HN196646 RH196646:RJ196646 ABD196646:ABF196646 AKZ196646:ALB196646 AUV196646:AUX196646 BER196646:BET196646 BON196646:BOP196646 BYJ196646:BYL196646 CIF196646:CIH196646 CSB196646:CSD196646 DBX196646:DBZ196646 DLT196646:DLV196646 DVP196646:DVR196646 EFL196646:EFN196646 EPH196646:EPJ196646 EZD196646:EZF196646 FIZ196646:FJB196646 FSV196646:FSX196646 GCR196646:GCT196646 GMN196646:GMP196646 GWJ196646:GWL196646 HGF196646:HGH196646 HQB196646:HQD196646 HZX196646:HZZ196646 IJT196646:IJV196646 ITP196646:ITR196646 JDL196646:JDN196646 JNH196646:JNJ196646 JXD196646:JXF196646 KGZ196646:KHB196646 KQV196646:KQX196646 LAR196646:LAT196646 LKN196646:LKP196646 LUJ196646:LUL196646 MEF196646:MEH196646 MOB196646:MOD196646 MXX196646:MXZ196646 NHT196646:NHV196646 NRP196646:NRR196646 OBL196646:OBN196646 OLH196646:OLJ196646 OVD196646:OVF196646 PEZ196646:PFB196646 POV196646:POX196646 PYR196646:PYT196646 QIN196646:QIP196646 QSJ196646:QSL196646 RCF196646:RCH196646 RMB196646:RMD196646 RVX196646:RVZ196646 SFT196646:SFV196646 SPP196646:SPR196646 SZL196646:SZN196646 TJH196646:TJJ196646 TTD196646:TTF196646 UCZ196646:UDB196646 UMV196646:UMX196646 UWR196646:UWT196646 VGN196646:VGP196646 VQJ196646:VQL196646 WAF196646:WAH196646 WKB196646:WKD196646 WTX196646:WTZ196646 S262182:U262182 HL262182:HN262182 RH262182:RJ262182 ABD262182:ABF262182 AKZ262182:ALB262182 AUV262182:AUX262182 BER262182:BET262182 BON262182:BOP262182 BYJ262182:BYL262182 CIF262182:CIH262182 CSB262182:CSD262182 DBX262182:DBZ262182 DLT262182:DLV262182 DVP262182:DVR262182 EFL262182:EFN262182 EPH262182:EPJ262182 EZD262182:EZF262182 FIZ262182:FJB262182 FSV262182:FSX262182 GCR262182:GCT262182 GMN262182:GMP262182 GWJ262182:GWL262182 HGF262182:HGH262182 HQB262182:HQD262182 HZX262182:HZZ262182 IJT262182:IJV262182 ITP262182:ITR262182 JDL262182:JDN262182 JNH262182:JNJ262182 JXD262182:JXF262182 KGZ262182:KHB262182 KQV262182:KQX262182 LAR262182:LAT262182 LKN262182:LKP262182 LUJ262182:LUL262182 MEF262182:MEH262182 MOB262182:MOD262182 MXX262182:MXZ262182 NHT262182:NHV262182 NRP262182:NRR262182 OBL262182:OBN262182 OLH262182:OLJ262182 OVD262182:OVF262182 PEZ262182:PFB262182 POV262182:POX262182 PYR262182:PYT262182 QIN262182:QIP262182 QSJ262182:QSL262182 RCF262182:RCH262182 RMB262182:RMD262182 RVX262182:RVZ262182 SFT262182:SFV262182 SPP262182:SPR262182 SZL262182:SZN262182 TJH262182:TJJ262182 TTD262182:TTF262182 UCZ262182:UDB262182 UMV262182:UMX262182 UWR262182:UWT262182 VGN262182:VGP262182 VQJ262182:VQL262182 WAF262182:WAH262182 WKB262182:WKD262182 WTX262182:WTZ262182 S327718:U327718 HL327718:HN327718 RH327718:RJ327718 ABD327718:ABF327718 AKZ327718:ALB327718 AUV327718:AUX327718 BER327718:BET327718 BON327718:BOP327718 BYJ327718:BYL327718 CIF327718:CIH327718 CSB327718:CSD327718 DBX327718:DBZ327718 DLT327718:DLV327718 DVP327718:DVR327718 EFL327718:EFN327718 EPH327718:EPJ327718 EZD327718:EZF327718 FIZ327718:FJB327718 FSV327718:FSX327718 GCR327718:GCT327718 GMN327718:GMP327718 GWJ327718:GWL327718 HGF327718:HGH327718 HQB327718:HQD327718 HZX327718:HZZ327718 IJT327718:IJV327718 ITP327718:ITR327718 JDL327718:JDN327718 JNH327718:JNJ327718 JXD327718:JXF327718 KGZ327718:KHB327718 KQV327718:KQX327718 LAR327718:LAT327718 LKN327718:LKP327718 LUJ327718:LUL327718 MEF327718:MEH327718 MOB327718:MOD327718 MXX327718:MXZ327718 NHT327718:NHV327718 NRP327718:NRR327718 OBL327718:OBN327718 OLH327718:OLJ327718 OVD327718:OVF327718 PEZ327718:PFB327718 POV327718:POX327718 PYR327718:PYT327718 QIN327718:QIP327718 QSJ327718:QSL327718 RCF327718:RCH327718 RMB327718:RMD327718 RVX327718:RVZ327718 SFT327718:SFV327718 SPP327718:SPR327718 SZL327718:SZN327718 TJH327718:TJJ327718 TTD327718:TTF327718 UCZ327718:UDB327718 UMV327718:UMX327718 UWR327718:UWT327718 VGN327718:VGP327718 VQJ327718:VQL327718 WAF327718:WAH327718 WKB327718:WKD327718 WTX327718:WTZ327718 S393254:U393254 HL393254:HN393254 RH393254:RJ393254 ABD393254:ABF393254 AKZ393254:ALB393254 AUV393254:AUX393254 BER393254:BET393254 BON393254:BOP393254 BYJ393254:BYL393254 CIF393254:CIH393254 CSB393254:CSD393254 DBX393254:DBZ393254 DLT393254:DLV393254 DVP393254:DVR393254 EFL393254:EFN393254 EPH393254:EPJ393254 EZD393254:EZF393254 FIZ393254:FJB393254 FSV393254:FSX393254 GCR393254:GCT393254 GMN393254:GMP393254 GWJ393254:GWL393254 HGF393254:HGH393254 HQB393254:HQD393254 HZX393254:HZZ393254 IJT393254:IJV393254 ITP393254:ITR393254 JDL393254:JDN393254 JNH393254:JNJ393254 JXD393254:JXF393254 KGZ393254:KHB393254 KQV393254:KQX393254 LAR393254:LAT393254 LKN393254:LKP393254 LUJ393254:LUL393254 MEF393254:MEH393254 MOB393254:MOD393254 MXX393254:MXZ393254 NHT393254:NHV393254 NRP393254:NRR393254 OBL393254:OBN393254 OLH393254:OLJ393254 OVD393254:OVF393254 PEZ393254:PFB393254 POV393254:POX393254 PYR393254:PYT393254 QIN393254:QIP393254 QSJ393254:QSL393254 RCF393254:RCH393254 RMB393254:RMD393254 RVX393254:RVZ393254 SFT393254:SFV393254 SPP393254:SPR393254 SZL393254:SZN393254 TJH393254:TJJ393254 TTD393254:TTF393254 UCZ393254:UDB393254 UMV393254:UMX393254 UWR393254:UWT393254 VGN393254:VGP393254 VQJ393254:VQL393254 WAF393254:WAH393254 WKB393254:WKD393254 WTX393254:WTZ393254 S458790:U458790 HL458790:HN458790 RH458790:RJ458790 ABD458790:ABF458790 AKZ458790:ALB458790 AUV458790:AUX458790 BER458790:BET458790 BON458790:BOP458790 BYJ458790:BYL458790 CIF458790:CIH458790 CSB458790:CSD458790 DBX458790:DBZ458790 DLT458790:DLV458790 DVP458790:DVR458790 EFL458790:EFN458790 EPH458790:EPJ458790 EZD458790:EZF458790 FIZ458790:FJB458790 FSV458790:FSX458790 GCR458790:GCT458790 GMN458790:GMP458790 GWJ458790:GWL458790 HGF458790:HGH458790 HQB458790:HQD458790 HZX458790:HZZ458790 IJT458790:IJV458790 ITP458790:ITR458790 JDL458790:JDN458790 JNH458790:JNJ458790 JXD458790:JXF458790 KGZ458790:KHB458790 KQV458790:KQX458790 LAR458790:LAT458790 LKN458790:LKP458790 LUJ458790:LUL458790 MEF458790:MEH458790 MOB458790:MOD458790 MXX458790:MXZ458790 NHT458790:NHV458790 NRP458790:NRR458790 OBL458790:OBN458790 OLH458790:OLJ458790 OVD458790:OVF458790 PEZ458790:PFB458790 POV458790:POX458790 PYR458790:PYT458790 QIN458790:QIP458790 QSJ458790:QSL458790 RCF458790:RCH458790 RMB458790:RMD458790 RVX458790:RVZ458790 SFT458790:SFV458790 SPP458790:SPR458790 SZL458790:SZN458790 TJH458790:TJJ458790 TTD458790:TTF458790 UCZ458790:UDB458790 UMV458790:UMX458790 UWR458790:UWT458790 VGN458790:VGP458790 VQJ458790:VQL458790 WAF458790:WAH458790 WKB458790:WKD458790 WTX458790:WTZ458790 S524326:U524326 HL524326:HN524326 RH524326:RJ524326 ABD524326:ABF524326 AKZ524326:ALB524326 AUV524326:AUX524326 BER524326:BET524326 BON524326:BOP524326 BYJ524326:BYL524326 CIF524326:CIH524326 CSB524326:CSD524326 DBX524326:DBZ524326 DLT524326:DLV524326 DVP524326:DVR524326 EFL524326:EFN524326 EPH524326:EPJ524326 EZD524326:EZF524326 FIZ524326:FJB524326 FSV524326:FSX524326 GCR524326:GCT524326 GMN524326:GMP524326 GWJ524326:GWL524326 HGF524326:HGH524326 HQB524326:HQD524326 HZX524326:HZZ524326 IJT524326:IJV524326 ITP524326:ITR524326 JDL524326:JDN524326 JNH524326:JNJ524326 JXD524326:JXF524326 KGZ524326:KHB524326 KQV524326:KQX524326 LAR524326:LAT524326 LKN524326:LKP524326 LUJ524326:LUL524326 MEF524326:MEH524326 MOB524326:MOD524326 MXX524326:MXZ524326 NHT524326:NHV524326 NRP524326:NRR524326 OBL524326:OBN524326 OLH524326:OLJ524326 OVD524326:OVF524326 PEZ524326:PFB524326 POV524326:POX524326 PYR524326:PYT524326 QIN524326:QIP524326 QSJ524326:QSL524326 RCF524326:RCH524326 RMB524326:RMD524326 RVX524326:RVZ524326 SFT524326:SFV524326 SPP524326:SPR524326 SZL524326:SZN524326 TJH524326:TJJ524326 TTD524326:TTF524326 UCZ524326:UDB524326 UMV524326:UMX524326 UWR524326:UWT524326 VGN524326:VGP524326 VQJ524326:VQL524326 WAF524326:WAH524326 WKB524326:WKD524326 WTX524326:WTZ524326 S589862:U589862 HL589862:HN589862 RH589862:RJ589862 ABD589862:ABF589862 AKZ589862:ALB589862 AUV589862:AUX589862 BER589862:BET589862 BON589862:BOP589862 BYJ589862:BYL589862 CIF589862:CIH589862 CSB589862:CSD589862 DBX589862:DBZ589862 DLT589862:DLV589862 DVP589862:DVR589862 EFL589862:EFN589862 EPH589862:EPJ589862 EZD589862:EZF589862 FIZ589862:FJB589862 FSV589862:FSX589862 GCR589862:GCT589862 GMN589862:GMP589862 GWJ589862:GWL589862 HGF589862:HGH589862 HQB589862:HQD589862 HZX589862:HZZ589862 IJT589862:IJV589862 ITP589862:ITR589862 JDL589862:JDN589862 JNH589862:JNJ589862 JXD589862:JXF589862 KGZ589862:KHB589862 KQV589862:KQX589862 LAR589862:LAT589862 LKN589862:LKP589862 LUJ589862:LUL589862 MEF589862:MEH589862 MOB589862:MOD589862 MXX589862:MXZ589862 NHT589862:NHV589862 NRP589862:NRR589862 OBL589862:OBN589862 OLH589862:OLJ589862 OVD589862:OVF589862 PEZ589862:PFB589862 POV589862:POX589862 PYR589862:PYT589862 QIN589862:QIP589862 QSJ589862:QSL589862 RCF589862:RCH589862 RMB589862:RMD589862 RVX589862:RVZ589862 SFT589862:SFV589862 SPP589862:SPR589862 SZL589862:SZN589862 TJH589862:TJJ589862 TTD589862:TTF589862 UCZ589862:UDB589862 UMV589862:UMX589862 UWR589862:UWT589862 VGN589862:VGP589862 VQJ589862:VQL589862 WAF589862:WAH589862 WKB589862:WKD589862 WTX589862:WTZ589862 S655398:U655398 HL655398:HN655398 RH655398:RJ655398 ABD655398:ABF655398 AKZ655398:ALB655398 AUV655398:AUX655398 BER655398:BET655398 BON655398:BOP655398 BYJ655398:BYL655398 CIF655398:CIH655398 CSB655398:CSD655398 DBX655398:DBZ655398 DLT655398:DLV655398 DVP655398:DVR655398 EFL655398:EFN655398 EPH655398:EPJ655398 EZD655398:EZF655398 FIZ655398:FJB655398 FSV655398:FSX655398 GCR655398:GCT655398 GMN655398:GMP655398 GWJ655398:GWL655398 HGF655398:HGH655398 HQB655398:HQD655398 HZX655398:HZZ655398 IJT655398:IJV655398 ITP655398:ITR655398 JDL655398:JDN655398 JNH655398:JNJ655398 JXD655398:JXF655398 KGZ655398:KHB655398 KQV655398:KQX655398 LAR655398:LAT655398 LKN655398:LKP655398 LUJ655398:LUL655398 MEF655398:MEH655398 MOB655398:MOD655398 MXX655398:MXZ655398 NHT655398:NHV655398 NRP655398:NRR655398 OBL655398:OBN655398 OLH655398:OLJ655398 OVD655398:OVF655398 PEZ655398:PFB655398 POV655398:POX655398 PYR655398:PYT655398 QIN655398:QIP655398 QSJ655398:QSL655398 RCF655398:RCH655398 RMB655398:RMD655398 RVX655398:RVZ655398 SFT655398:SFV655398 SPP655398:SPR655398 SZL655398:SZN655398 TJH655398:TJJ655398 TTD655398:TTF655398 UCZ655398:UDB655398 UMV655398:UMX655398 UWR655398:UWT655398 VGN655398:VGP655398 VQJ655398:VQL655398 WAF655398:WAH655398 WKB655398:WKD655398 WTX655398:WTZ655398 S720934:U720934 HL720934:HN720934 RH720934:RJ720934 ABD720934:ABF720934 AKZ720934:ALB720934 AUV720934:AUX720934 BER720934:BET720934 BON720934:BOP720934 BYJ720934:BYL720934 CIF720934:CIH720934 CSB720934:CSD720934 DBX720934:DBZ720934 DLT720934:DLV720934 DVP720934:DVR720934 EFL720934:EFN720934 EPH720934:EPJ720934 EZD720934:EZF720934 FIZ720934:FJB720934 FSV720934:FSX720934 GCR720934:GCT720934 GMN720934:GMP720934 GWJ720934:GWL720934 HGF720934:HGH720934 HQB720934:HQD720934 HZX720934:HZZ720934 IJT720934:IJV720934 ITP720934:ITR720934 JDL720934:JDN720934 JNH720934:JNJ720934 JXD720934:JXF720934 KGZ720934:KHB720934 KQV720934:KQX720934 LAR720934:LAT720934 LKN720934:LKP720934 LUJ720934:LUL720934 MEF720934:MEH720934 MOB720934:MOD720934 MXX720934:MXZ720934 NHT720934:NHV720934 NRP720934:NRR720934 OBL720934:OBN720934 OLH720934:OLJ720934 OVD720934:OVF720934 PEZ720934:PFB720934 POV720934:POX720934 PYR720934:PYT720934 QIN720934:QIP720934 QSJ720934:QSL720934 RCF720934:RCH720934 RMB720934:RMD720934 RVX720934:RVZ720934 SFT720934:SFV720934 SPP720934:SPR720934 SZL720934:SZN720934 TJH720934:TJJ720934 TTD720934:TTF720934 UCZ720934:UDB720934 UMV720934:UMX720934 UWR720934:UWT720934 VGN720934:VGP720934 VQJ720934:VQL720934 WAF720934:WAH720934 WKB720934:WKD720934 WTX720934:WTZ720934 S786470:U786470 HL786470:HN786470 RH786470:RJ786470 ABD786470:ABF786470 AKZ786470:ALB786470 AUV786470:AUX786470 BER786470:BET786470 BON786470:BOP786470 BYJ786470:BYL786470 CIF786470:CIH786470 CSB786470:CSD786470 DBX786470:DBZ786470 DLT786470:DLV786470 DVP786470:DVR786470 EFL786470:EFN786470 EPH786470:EPJ786470 EZD786470:EZF786470 FIZ786470:FJB786470 FSV786470:FSX786470 GCR786470:GCT786470 GMN786470:GMP786470 GWJ786470:GWL786470 HGF786470:HGH786470 HQB786470:HQD786470 HZX786470:HZZ786470 IJT786470:IJV786470 ITP786470:ITR786470 JDL786470:JDN786470 JNH786470:JNJ786470 JXD786470:JXF786470 KGZ786470:KHB786470 KQV786470:KQX786470 LAR786470:LAT786470 LKN786470:LKP786470 LUJ786470:LUL786470 MEF786470:MEH786470 MOB786470:MOD786470 MXX786470:MXZ786470 NHT786470:NHV786470 NRP786470:NRR786470 OBL786470:OBN786470 OLH786470:OLJ786470 OVD786470:OVF786470 PEZ786470:PFB786470 POV786470:POX786470 PYR786470:PYT786470 QIN786470:QIP786470 QSJ786470:QSL786470 RCF786470:RCH786470 RMB786470:RMD786470 RVX786470:RVZ786470 SFT786470:SFV786470 SPP786470:SPR786470 SZL786470:SZN786470 TJH786470:TJJ786470 TTD786470:TTF786470 UCZ786470:UDB786470 UMV786470:UMX786470 UWR786470:UWT786470 VGN786470:VGP786470 VQJ786470:VQL786470 WAF786470:WAH786470 WKB786470:WKD786470 WTX786470:WTZ786470 S852006:U852006 HL852006:HN852006 RH852006:RJ852006 ABD852006:ABF852006 AKZ852006:ALB852006 AUV852006:AUX852006 BER852006:BET852006 BON852006:BOP852006 BYJ852006:BYL852006 CIF852006:CIH852006 CSB852006:CSD852006 DBX852006:DBZ852006 DLT852006:DLV852006 DVP852006:DVR852006 EFL852006:EFN852006 EPH852006:EPJ852006 EZD852006:EZF852006 FIZ852006:FJB852006 FSV852006:FSX852006 GCR852006:GCT852006 GMN852006:GMP852006 GWJ852006:GWL852006 HGF852006:HGH852006 HQB852006:HQD852006 HZX852006:HZZ852006 IJT852006:IJV852006 ITP852006:ITR852006 JDL852006:JDN852006 JNH852006:JNJ852006 JXD852006:JXF852006 KGZ852006:KHB852006 KQV852006:KQX852006 LAR852006:LAT852006 LKN852006:LKP852006 LUJ852006:LUL852006 MEF852006:MEH852006 MOB852006:MOD852006 MXX852006:MXZ852006 NHT852006:NHV852006 NRP852006:NRR852006 OBL852006:OBN852006 OLH852006:OLJ852006 OVD852006:OVF852006 PEZ852006:PFB852006 POV852006:POX852006 PYR852006:PYT852006 QIN852006:QIP852006 QSJ852006:QSL852006 RCF852006:RCH852006 RMB852006:RMD852006 RVX852006:RVZ852006 SFT852006:SFV852006 SPP852006:SPR852006 SZL852006:SZN852006 TJH852006:TJJ852006 TTD852006:TTF852006 UCZ852006:UDB852006 UMV852006:UMX852006 UWR852006:UWT852006 VGN852006:VGP852006 VQJ852006:VQL852006 WAF852006:WAH852006 WKB852006:WKD852006 WTX852006:WTZ852006 S917542:U917542 HL917542:HN917542 RH917542:RJ917542 ABD917542:ABF917542 AKZ917542:ALB917542 AUV917542:AUX917542 BER917542:BET917542 BON917542:BOP917542 BYJ917542:BYL917542 CIF917542:CIH917542 CSB917542:CSD917542 DBX917542:DBZ917542 DLT917542:DLV917542 DVP917542:DVR917542 EFL917542:EFN917542 EPH917542:EPJ917542 EZD917542:EZF917542 FIZ917542:FJB917542 FSV917542:FSX917542 GCR917542:GCT917542 GMN917542:GMP917542 GWJ917542:GWL917542 HGF917542:HGH917542 HQB917542:HQD917542 HZX917542:HZZ917542 IJT917542:IJV917542 ITP917542:ITR917542 JDL917542:JDN917542 JNH917542:JNJ917542 JXD917542:JXF917542 KGZ917542:KHB917542 KQV917542:KQX917542 LAR917542:LAT917542 LKN917542:LKP917542 LUJ917542:LUL917542 MEF917542:MEH917542 MOB917542:MOD917542 MXX917542:MXZ917542 NHT917542:NHV917542 NRP917542:NRR917542 OBL917542:OBN917542 OLH917542:OLJ917542 OVD917542:OVF917542 PEZ917542:PFB917542 POV917542:POX917542 PYR917542:PYT917542 QIN917542:QIP917542 QSJ917542:QSL917542 RCF917542:RCH917542 RMB917542:RMD917542 RVX917542:RVZ917542 SFT917542:SFV917542 SPP917542:SPR917542 SZL917542:SZN917542 TJH917542:TJJ917542 TTD917542:TTF917542 UCZ917542:UDB917542 UMV917542:UMX917542 UWR917542:UWT917542 VGN917542:VGP917542 VQJ917542:VQL917542 WAF917542:WAH917542 WKB917542:WKD917542 WTX917542:WTZ917542 S983078:U983078 HL983078:HN983078 RH983078:RJ983078 ABD983078:ABF983078 AKZ983078:ALB983078 AUV983078:AUX983078 BER983078:BET983078 BON983078:BOP983078 BYJ983078:BYL983078 CIF983078:CIH983078 CSB983078:CSD983078 DBX983078:DBZ983078 DLT983078:DLV983078 DVP983078:DVR983078 EFL983078:EFN983078 EPH983078:EPJ983078 EZD983078:EZF983078 FIZ983078:FJB983078 FSV983078:FSX983078 GCR983078:GCT983078 GMN983078:GMP983078 GWJ983078:GWL983078 HGF983078:HGH983078 HQB983078:HQD983078 HZX983078:HZZ983078 IJT983078:IJV983078 ITP983078:ITR983078 JDL983078:JDN983078 JNH983078:JNJ983078 JXD983078:JXF983078 KGZ983078:KHB983078 KQV983078:KQX983078 LAR983078:LAT983078 LKN983078:LKP983078 LUJ983078:LUL983078 MEF983078:MEH983078 MOB983078:MOD983078 MXX983078:MXZ983078 NHT983078:NHV983078 NRP983078:NRR983078 OBL983078:OBN983078 OLH983078:OLJ983078 OVD983078:OVF983078 PEZ983078:PFB983078 POV983078:POX983078 PYR983078:PYT983078 QIN983078:QIP983078 QSJ983078:QSL983078 RCF983078:RCH983078 RMB983078:RMD983078 RVX983078:RVZ983078 SFT983078:SFV983078 SPP983078:SPR983078 SZL983078:SZN983078 TJH983078:TJJ983078 TTD983078:TTF983078 UCZ983078:UDB983078 UMV983078:UMX983078 UWR983078:UWT983078 VGN983078:VGP983078 VQJ983078:VQL983078 WAF983078:WAH983078 WKB983078:WKD983078" xr:uid="{00000000-0002-0000-0000-00000C000000}">
      <formula1>0</formula1>
      <formula2>AM146</formula2>
    </dataValidation>
    <dataValidation type="decimal" allowBlank="1" showInputMessage="1" showErrorMessage="1" error="Inserte un valor teniendo en cuenta que la suma de dias de la mano de obra no puede superar los dias calculados en la situacion prevista de la tabla anterior" sqref="WTX983081:WTZ983081 HI150:HK150 RE150:RG150 ABA150:ABC150 AKW150:AKY150 AUS150:AUU150 BEO150:BEQ150 BOK150:BOM150 BYG150:BYI150 CIC150:CIE150 CRY150:CSA150 DBU150:DBW150 DLQ150:DLS150 DVM150:DVO150 EFI150:EFK150 EPE150:EPG150 EZA150:EZC150 FIW150:FIY150 FSS150:FSU150 GCO150:GCQ150 GMK150:GMM150 GWG150:GWI150 HGC150:HGE150 HPY150:HQA150 HZU150:HZW150 IJQ150:IJS150 ITM150:ITO150 JDI150:JDK150 JNE150:JNG150 JXA150:JXC150 KGW150:KGY150 KQS150:KQU150 LAO150:LAQ150 LKK150:LKM150 LUG150:LUI150 MEC150:MEE150 MNY150:MOA150 MXU150:MXW150 NHQ150:NHS150 NRM150:NRO150 OBI150:OBK150 OLE150:OLG150 OVA150:OVC150 PEW150:PEY150 POS150:POU150 PYO150:PYQ150 QIK150:QIM150 QSG150:QSI150 RCC150:RCE150 RLY150:RMA150 RVU150:RVW150 SFQ150:SFS150 SPM150:SPO150 SZI150:SZK150 TJE150:TJG150 TTA150:TTC150 UCW150:UCY150 UMS150:UMU150 UWO150:UWQ150 VGK150:VGM150 VQG150:VQI150 WAC150:WAE150 WJY150:WKA150 WTU150:WTW150 S65577:U65577 HL65577:HN65577 RH65577:RJ65577 ABD65577:ABF65577 AKZ65577:ALB65577 AUV65577:AUX65577 BER65577:BET65577 BON65577:BOP65577 BYJ65577:BYL65577 CIF65577:CIH65577 CSB65577:CSD65577 DBX65577:DBZ65577 DLT65577:DLV65577 DVP65577:DVR65577 EFL65577:EFN65577 EPH65577:EPJ65577 EZD65577:EZF65577 FIZ65577:FJB65577 FSV65577:FSX65577 GCR65577:GCT65577 GMN65577:GMP65577 GWJ65577:GWL65577 HGF65577:HGH65577 HQB65577:HQD65577 HZX65577:HZZ65577 IJT65577:IJV65577 ITP65577:ITR65577 JDL65577:JDN65577 JNH65577:JNJ65577 JXD65577:JXF65577 KGZ65577:KHB65577 KQV65577:KQX65577 LAR65577:LAT65577 LKN65577:LKP65577 LUJ65577:LUL65577 MEF65577:MEH65577 MOB65577:MOD65577 MXX65577:MXZ65577 NHT65577:NHV65577 NRP65577:NRR65577 OBL65577:OBN65577 OLH65577:OLJ65577 OVD65577:OVF65577 PEZ65577:PFB65577 POV65577:POX65577 PYR65577:PYT65577 QIN65577:QIP65577 QSJ65577:QSL65577 RCF65577:RCH65577 RMB65577:RMD65577 RVX65577:RVZ65577 SFT65577:SFV65577 SPP65577:SPR65577 SZL65577:SZN65577 TJH65577:TJJ65577 TTD65577:TTF65577 UCZ65577:UDB65577 UMV65577:UMX65577 UWR65577:UWT65577 VGN65577:VGP65577 VQJ65577:VQL65577 WAF65577:WAH65577 WKB65577:WKD65577 WTX65577:WTZ65577 S131113:U131113 HL131113:HN131113 RH131113:RJ131113 ABD131113:ABF131113 AKZ131113:ALB131113 AUV131113:AUX131113 BER131113:BET131113 BON131113:BOP131113 BYJ131113:BYL131113 CIF131113:CIH131113 CSB131113:CSD131113 DBX131113:DBZ131113 DLT131113:DLV131113 DVP131113:DVR131113 EFL131113:EFN131113 EPH131113:EPJ131113 EZD131113:EZF131113 FIZ131113:FJB131113 FSV131113:FSX131113 GCR131113:GCT131113 GMN131113:GMP131113 GWJ131113:GWL131113 HGF131113:HGH131113 HQB131113:HQD131113 HZX131113:HZZ131113 IJT131113:IJV131113 ITP131113:ITR131113 JDL131113:JDN131113 JNH131113:JNJ131113 JXD131113:JXF131113 KGZ131113:KHB131113 KQV131113:KQX131113 LAR131113:LAT131113 LKN131113:LKP131113 LUJ131113:LUL131113 MEF131113:MEH131113 MOB131113:MOD131113 MXX131113:MXZ131113 NHT131113:NHV131113 NRP131113:NRR131113 OBL131113:OBN131113 OLH131113:OLJ131113 OVD131113:OVF131113 PEZ131113:PFB131113 POV131113:POX131113 PYR131113:PYT131113 QIN131113:QIP131113 QSJ131113:QSL131113 RCF131113:RCH131113 RMB131113:RMD131113 RVX131113:RVZ131113 SFT131113:SFV131113 SPP131113:SPR131113 SZL131113:SZN131113 TJH131113:TJJ131113 TTD131113:TTF131113 UCZ131113:UDB131113 UMV131113:UMX131113 UWR131113:UWT131113 VGN131113:VGP131113 VQJ131113:VQL131113 WAF131113:WAH131113 WKB131113:WKD131113 WTX131113:WTZ131113 S196649:U196649 HL196649:HN196649 RH196649:RJ196649 ABD196649:ABF196649 AKZ196649:ALB196649 AUV196649:AUX196649 BER196649:BET196649 BON196649:BOP196649 BYJ196649:BYL196649 CIF196649:CIH196649 CSB196649:CSD196649 DBX196649:DBZ196649 DLT196649:DLV196649 DVP196649:DVR196649 EFL196649:EFN196649 EPH196649:EPJ196649 EZD196649:EZF196649 FIZ196649:FJB196649 FSV196649:FSX196649 GCR196649:GCT196649 GMN196649:GMP196649 GWJ196649:GWL196649 HGF196649:HGH196649 HQB196649:HQD196649 HZX196649:HZZ196649 IJT196649:IJV196649 ITP196649:ITR196649 JDL196649:JDN196649 JNH196649:JNJ196649 JXD196649:JXF196649 KGZ196649:KHB196649 KQV196649:KQX196649 LAR196649:LAT196649 LKN196649:LKP196649 LUJ196649:LUL196649 MEF196649:MEH196649 MOB196649:MOD196649 MXX196649:MXZ196649 NHT196649:NHV196649 NRP196649:NRR196649 OBL196649:OBN196649 OLH196649:OLJ196649 OVD196649:OVF196649 PEZ196649:PFB196649 POV196649:POX196649 PYR196649:PYT196649 QIN196649:QIP196649 QSJ196649:QSL196649 RCF196649:RCH196649 RMB196649:RMD196649 RVX196649:RVZ196649 SFT196649:SFV196649 SPP196649:SPR196649 SZL196649:SZN196649 TJH196649:TJJ196649 TTD196649:TTF196649 UCZ196649:UDB196649 UMV196649:UMX196649 UWR196649:UWT196649 VGN196649:VGP196649 VQJ196649:VQL196649 WAF196649:WAH196649 WKB196649:WKD196649 WTX196649:WTZ196649 S262185:U262185 HL262185:HN262185 RH262185:RJ262185 ABD262185:ABF262185 AKZ262185:ALB262185 AUV262185:AUX262185 BER262185:BET262185 BON262185:BOP262185 BYJ262185:BYL262185 CIF262185:CIH262185 CSB262185:CSD262185 DBX262185:DBZ262185 DLT262185:DLV262185 DVP262185:DVR262185 EFL262185:EFN262185 EPH262185:EPJ262185 EZD262185:EZF262185 FIZ262185:FJB262185 FSV262185:FSX262185 GCR262185:GCT262185 GMN262185:GMP262185 GWJ262185:GWL262185 HGF262185:HGH262185 HQB262185:HQD262185 HZX262185:HZZ262185 IJT262185:IJV262185 ITP262185:ITR262185 JDL262185:JDN262185 JNH262185:JNJ262185 JXD262185:JXF262185 KGZ262185:KHB262185 KQV262185:KQX262185 LAR262185:LAT262185 LKN262185:LKP262185 LUJ262185:LUL262185 MEF262185:MEH262185 MOB262185:MOD262185 MXX262185:MXZ262185 NHT262185:NHV262185 NRP262185:NRR262185 OBL262185:OBN262185 OLH262185:OLJ262185 OVD262185:OVF262185 PEZ262185:PFB262185 POV262185:POX262185 PYR262185:PYT262185 QIN262185:QIP262185 QSJ262185:QSL262185 RCF262185:RCH262185 RMB262185:RMD262185 RVX262185:RVZ262185 SFT262185:SFV262185 SPP262185:SPR262185 SZL262185:SZN262185 TJH262185:TJJ262185 TTD262185:TTF262185 UCZ262185:UDB262185 UMV262185:UMX262185 UWR262185:UWT262185 VGN262185:VGP262185 VQJ262185:VQL262185 WAF262185:WAH262185 WKB262185:WKD262185 WTX262185:WTZ262185 S327721:U327721 HL327721:HN327721 RH327721:RJ327721 ABD327721:ABF327721 AKZ327721:ALB327721 AUV327721:AUX327721 BER327721:BET327721 BON327721:BOP327721 BYJ327721:BYL327721 CIF327721:CIH327721 CSB327721:CSD327721 DBX327721:DBZ327721 DLT327721:DLV327721 DVP327721:DVR327721 EFL327721:EFN327721 EPH327721:EPJ327721 EZD327721:EZF327721 FIZ327721:FJB327721 FSV327721:FSX327721 GCR327721:GCT327721 GMN327721:GMP327721 GWJ327721:GWL327721 HGF327721:HGH327721 HQB327721:HQD327721 HZX327721:HZZ327721 IJT327721:IJV327721 ITP327721:ITR327721 JDL327721:JDN327721 JNH327721:JNJ327721 JXD327721:JXF327721 KGZ327721:KHB327721 KQV327721:KQX327721 LAR327721:LAT327721 LKN327721:LKP327721 LUJ327721:LUL327721 MEF327721:MEH327721 MOB327721:MOD327721 MXX327721:MXZ327721 NHT327721:NHV327721 NRP327721:NRR327721 OBL327721:OBN327721 OLH327721:OLJ327721 OVD327721:OVF327721 PEZ327721:PFB327721 POV327721:POX327721 PYR327721:PYT327721 QIN327721:QIP327721 QSJ327721:QSL327721 RCF327721:RCH327721 RMB327721:RMD327721 RVX327721:RVZ327721 SFT327721:SFV327721 SPP327721:SPR327721 SZL327721:SZN327721 TJH327721:TJJ327721 TTD327721:TTF327721 UCZ327721:UDB327721 UMV327721:UMX327721 UWR327721:UWT327721 VGN327721:VGP327721 VQJ327721:VQL327721 WAF327721:WAH327721 WKB327721:WKD327721 WTX327721:WTZ327721 S393257:U393257 HL393257:HN393257 RH393257:RJ393257 ABD393257:ABF393257 AKZ393257:ALB393257 AUV393257:AUX393257 BER393257:BET393257 BON393257:BOP393257 BYJ393257:BYL393257 CIF393257:CIH393257 CSB393257:CSD393257 DBX393257:DBZ393257 DLT393257:DLV393257 DVP393257:DVR393257 EFL393257:EFN393257 EPH393257:EPJ393257 EZD393257:EZF393257 FIZ393257:FJB393257 FSV393257:FSX393257 GCR393257:GCT393257 GMN393257:GMP393257 GWJ393257:GWL393257 HGF393257:HGH393257 HQB393257:HQD393257 HZX393257:HZZ393257 IJT393257:IJV393257 ITP393257:ITR393257 JDL393257:JDN393257 JNH393257:JNJ393257 JXD393257:JXF393257 KGZ393257:KHB393257 KQV393257:KQX393257 LAR393257:LAT393257 LKN393257:LKP393257 LUJ393257:LUL393257 MEF393257:MEH393257 MOB393257:MOD393257 MXX393257:MXZ393257 NHT393257:NHV393257 NRP393257:NRR393257 OBL393257:OBN393257 OLH393257:OLJ393257 OVD393257:OVF393257 PEZ393257:PFB393257 POV393257:POX393257 PYR393257:PYT393257 QIN393257:QIP393257 QSJ393257:QSL393257 RCF393257:RCH393257 RMB393257:RMD393257 RVX393257:RVZ393257 SFT393257:SFV393257 SPP393257:SPR393257 SZL393257:SZN393257 TJH393257:TJJ393257 TTD393257:TTF393257 UCZ393257:UDB393257 UMV393257:UMX393257 UWR393257:UWT393257 VGN393257:VGP393257 VQJ393257:VQL393257 WAF393257:WAH393257 WKB393257:WKD393257 WTX393257:WTZ393257 S458793:U458793 HL458793:HN458793 RH458793:RJ458793 ABD458793:ABF458793 AKZ458793:ALB458793 AUV458793:AUX458793 BER458793:BET458793 BON458793:BOP458793 BYJ458793:BYL458793 CIF458793:CIH458793 CSB458793:CSD458793 DBX458793:DBZ458793 DLT458793:DLV458793 DVP458793:DVR458793 EFL458793:EFN458793 EPH458793:EPJ458793 EZD458793:EZF458793 FIZ458793:FJB458793 FSV458793:FSX458793 GCR458793:GCT458793 GMN458793:GMP458793 GWJ458793:GWL458793 HGF458793:HGH458793 HQB458793:HQD458793 HZX458793:HZZ458793 IJT458793:IJV458793 ITP458793:ITR458793 JDL458793:JDN458793 JNH458793:JNJ458793 JXD458793:JXF458793 KGZ458793:KHB458793 KQV458793:KQX458793 LAR458793:LAT458793 LKN458793:LKP458793 LUJ458793:LUL458793 MEF458793:MEH458793 MOB458793:MOD458793 MXX458793:MXZ458793 NHT458793:NHV458793 NRP458793:NRR458793 OBL458793:OBN458793 OLH458793:OLJ458793 OVD458793:OVF458793 PEZ458793:PFB458793 POV458793:POX458793 PYR458793:PYT458793 QIN458793:QIP458793 QSJ458793:QSL458793 RCF458793:RCH458793 RMB458793:RMD458793 RVX458793:RVZ458793 SFT458793:SFV458793 SPP458793:SPR458793 SZL458793:SZN458793 TJH458793:TJJ458793 TTD458793:TTF458793 UCZ458793:UDB458793 UMV458793:UMX458793 UWR458793:UWT458793 VGN458793:VGP458793 VQJ458793:VQL458793 WAF458793:WAH458793 WKB458793:WKD458793 WTX458793:WTZ458793 S524329:U524329 HL524329:HN524329 RH524329:RJ524329 ABD524329:ABF524329 AKZ524329:ALB524329 AUV524329:AUX524329 BER524329:BET524329 BON524329:BOP524329 BYJ524329:BYL524329 CIF524329:CIH524329 CSB524329:CSD524329 DBX524329:DBZ524329 DLT524329:DLV524329 DVP524329:DVR524329 EFL524329:EFN524329 EPH524329:EPJ524329 EZD524329:EZF524329 FIZ524329:FJB524329 FSV524329:FSX524329 GCR524329:GCT524329 GMN524329:GMP524329 GWJ524329:GWL524329 HGF524329:HGH524329 HQB524329:HQD524329 HZX524329:HZZ524329 IJT524329:IJV524329 ITP524329:ITR524329 JDL524329:JDN524329 JNH524329:JNJ524329 JXD524329:JXF524329 KGZ524329:KHB524329 KQV524329:KQX524329 LAR524329:LAT524329 LKN524329:LKP524329 LUJ524329:LUL524329 MEF524329:MEH524329 MOB524329:MOD524329 MXX524329:MXZ524329 NHT524329:NHV524329 NRP524329:NRR524329 OBL524329:OBN524329 OLH524329:OLJ524329 OVD524329:OVF524329 PEZ524329:PFB524329 POV524329:POX524329 PYR524329:PYT524329 QIN524329:QIP524329 QSJ524329:QSL524329 RCF524329:RCH524329 RMB524329:RMD524329 RVX524329:RVZ524329 SFT524329:SFV524329 SPP524329:SPR524329 SZL524329:SZN524329 TJH524329:TJJ524329 TTD524329:TTF524329 UCZ524329:UDB524329 UMV524329:UMX524329 UWR524329:UWT524329 VGN524329:VGP524329 VQJ524329:VQL524329 WAF524329:WAH524329 WKB524329:WKD524329 WTX524329:WTZ524329 S589865:U589865 HL589865:HN589865 RH589865:RJ589865 ABD589865:ABF589865 AKZ589865:ALB589865 AUV589865:AUX589865 BER589865:BET589865 BON589865:BOP589865 BYJ589865:BYL589865 CIF589865:CIH589865 CSB589865:CSD589865 DBX589865:DBZ589865 DLT589865:DLV589865 DVP589865:DVR589865 EFL589865:EFN589865 EPH589865:EPJ589865 EZD589865:EZF589865 FIZ589865:FJB589865 FSV589865:FSX589865 GCR589865:GCT589865 GMN589865:GMP589865 GWJ589865:GWL589865 HGF589865:HGH589865 HQB589865:HQD589865 HZX589865:HZZ589865 IJT589865:IJV589865 ITP589865:ITR589865 JDL589865:JDN589865 JNH589865:JNJ589865 JXD589865:JXF589865 KGZ589865:KHB589865 KQV589865:KQX589865 LAR589865:LAT589865 LKN589865:LKP589865 LUJ589865:LUL589865 MEF589865:MEH589865 MOB589865:MOD589865 MXX589865:MXZ589865 NHT589865:NHV589865 NRP589865:NRR589865 OBL589865:OBN589865 OLH589865:OLJ589865 OVD589865:OVF589865 PEZ589865:PFB589865 POV589865:POX589865 PYR589865:PYT589865 QIN589865:QIP589865 QSJ589865:QSL589865 RCF589865:RCH589865 RMB589865:RMD589865 RVX589865:RVZ589865 SFT589865:SFV589865 SPP589865:SPR589865 SZL589865:SZN589865 TJH589865:TJJ589865 TTD589865:TTF589865 UCZ589865:UDB589865 UMV589865:UMX589865 UWR589865:UWT589865 VGN589865:VGP589865 VQJ589865:VQL589865 WAF589865:WAH589865 WKB589865:WKD589865 WTX589865:WTZ589865 S655401:U655401 HL655401:HN655401 RH655401:RJ655401 ABD655401:ABF655401 AKZ655401:ALB655401 AUV655401:AUX655401 BER655401:BET655401 BON655401:BOP655401 BYJ655401:BYL655401 CIF655401:CIH655401 CSB655401:CSD655401 DBX655401:DBZ655401 DLT655401:DLV655401 DVP655401:DVR655401 EFL655401:EFN655401 EPH655401:EPJ655401 EZD655401:EZF655401 FIZ655401:FJB655401 FSV655401:FSX655401 GCR655401:GCT655401 GMN655401:GMP655401 GWJ655401:GWL655401 HGF655401:HGH655401 HQB655401:HQD655401 HZX655401:HZZ655401 IJT655401:IJV655401 ITP655401:ITR655401 JDL655401:JDN655401 JNH655401:JNJ655401 JXD655401:JXF655401 KGZ655401:KHB655401 KQV655401:KQX655401 LAR655401:LAT655401 LKN655401:LKP655401 LUJ655401:LUL655401 MEF655401:MEH655401 MOB655401:MOD655401 MXX655401:MXZ655401 NHT655401:NHV655401 NRP655401:NRR655401 OBL655401:OBN655401 OLH655401:OLJ655401 OVD655401:OVF655401 PEZ655401:PFB655401 POV655401:POX655401 PYR655401:PYT655401 QIN655401:QIP655401 QSJ655401:QSL655401 RCF655401:RCH655401 RMB655401:RMD655401 RVX655401:RVZ655401 SFT655401:SFV655401 SPP655401:SPR655401 SZL655401:SZN655401 TJH655401:TJJ655401 TTD655401:TTF655401 UCZ655401:UDB655401 UMV655401:UMX655401 UWR655401:UWT655401 VGN655401:VGP655401 VQJ655401:VQL655401 WAF655401:WAH655401 WKB655401:WKD655401 WTX655401:WTZ655401 S720937:U720937 HL720937:HN720937 RH720937:RJ720937 ABD720937:ABF720937 AKZ720937:ALB720937 AUV720937:AUX720937 BER720937:BET720937 BON720937:BOP720937 BYJ720937:BYL720937 CIF720937:CIH720937 CSB720937:CSD720937 DBX720937:DBZ720937 DLT720937:DLV720937 DVP720937:DVR720937 EFL720937:EFN720937 EPH720937:EPJ720937 EZD720937:EZF720937 FIZ720937:FJB720937 FSV720937:FSX720937 GCR720937:GCT720937 GMN720937:GMP720937 GWJ720937:GWL720937 HGF720937:HGH720937 HQB720937:HQD720937 HZX720937:HZZ720937 IJT720937:IJV720937 ITP720937:ITR720937 JDL720937:JDN720937 JNH720937:JNJ720937 JXD720937:JXF720937 KGZ720937:KHB720937 KQV720937:KQX720937 LAR720937:LAT720937 LKN720937:LKP720937 LUJ720937:LUL720937 MEF720937:MEH720937 MOB720937:MOD720937 MXX720937:MXZ720937 NHT720937:NHV720937 NRP720937:NRR720937 OBL720937:OBN720937 OLH720937:OLJ720937 OVD720937:OVF720937 PEZ720937:PFB720937 POV720937:POX720937 PYR720937:PYT720937 QIN720937:QIP720937 QSJ720937:QSL720937 RCF720937:RCH720937 RMB720937:RMD720937 RVX720937:RVZ720937 SFT720937:SFV720937 SPP720937:SPR720937 SZL720937:SZN720937 TJH720937:TJJ720937 TTD720937:TTF720937 UCZ720937:UDB720937 UMV720937:UMX720937 UWR720937:UWT720937 VGN720937:VGP720937 VQJ720937:VQL720937 WAF720937:WAH720937 WKB720937:WKD720937 WTX720937:WTZ720937 S786473:U786473 HL786473:HN786473 RH786473:RJ786473 ABD786473:ABF786473 AKZ786473:ALB786473 AUV786473:AUX786473 BER786473:BET786473 BON786473:BOP786473 BYJ786473:BYL786473 CIF786473:CIH786473 CSB786473:CSD786473 DBX786473:DBZ786473 DLT786473:DLV786473 DVP786473:DVR786473 EFL786473:EFN786473 EPH786473:EPJ786473 EZD786473:EZF786473 FIZ786473:FJB786473 FSV786473:FSX786473 GCR786473:GCT786473 GMN786473:GMP786473 GWJ786473:GWL786473 HGF786473:HGH786473 HQB786473:HQD786473 HZX786473:HZZ786473 IJT786473:IJV786473 ITP786473:ITR786473 JDL786473:JDN786473 JNH786473:JNJ786473 JXD786473:JXF786473 KGZ786473:KHB786473 KQV786473:KQX786473 LAR786473:LAT786473 LKN786473:LKP786473 LUJ786473:LUL786473 MEF786473:MEH786473 MOB786473:MOD786473 MXX786473:MXZ786473 NHT786473:NHV786473 NRP786473:NRR786473 OBL786473:OBN786473 OLH786473:OLJ786473 OVD786473:OVF786473 PEZ786473:PFB786473 POV786473:POX786473 PYR786473:PYT786473 QIN786473:QIP786473 QSJ786473:QSL786473 RCF786473:RCH786473 RMB786473:RMD786473 RVX786473:RVZ786473 SFT786473:SFV786473 SPP786473:SPR786473 SZL786473:SZN786473 TJH786473:TJJ786473 TTD786473:TTF786473 UCZ786473:UDB786473 UMV786473:UMX786473 UWR786473:UWT786473 VGN786473:VGP786473 VQJ786473:VQL786473 WAF786473:WAH786473 WKB786473:WKD786473 WTX786473:WTZ786473 S852009:U852009 HL852009:HN852009 RH852009:RJ852009 ABD852009:ABF852009 AKZ852009:ALB852009 AUV852009:AUX852009 BER852009:BET852009 BON852009:BOP852009 BYJ852009:BYL852009 CIF852009:CIH852009 CSB852009:CSD852009 DBX852009:DBZ852009 DLT852009:DLV852009 DVP852009:DVR852009 EFL852009:EFN852009 EPH852009:EPJ852009 EZD852009:EZF852009 FIZ852009:FJB852009 FSV852009:FSX852009 GCR852009:GCT852009 GMN852009:GMP852009 GWJ852009:GWL852009 HGF852009:HGH852009 HQB852009:HQD852009 HZX852009:HZZ852009 IJT852009:IJV852009 ITP852009:ITR852009 JDL852009:JDN852009 JNH852009:JNJ852009 JXD852009:JXF852009 KGZ852009:KHB852009 KQV852009:KQX852009 LAR852009:LAT852009 LKN852009:LKP852009 LUJ852009:LUL852009 MEF852009:MEH852009 MOB852009:MOD852009 MXX852009:MXZ852009 NHT852009:NHV852009 NRP852009:NRR852009 OBL852009:OBN852009 OLH852009:OLJ852009 OVD852009:OVF852009 PEZ852009:PFB852009 POV852009:POX852009 PYR852009:PYT852009 QIN852009:QIP852009 QSJ852009:QSL852009 RCF852009:RCH852009 RMB852009:RMD852009 RVX852009:RVZ852009 SFT852009:SFV852009 SPP852009:SPR852009 SZL852009:SZN852009 TJH852009:TJJ852009 TTD852009:TTF852009 UCZ852009:UDB852009 UMV852009:UMX852009 UWR852009:UWT852009 VGN852009:VGP852009 VQJ852009:VQL852009 WAF852009:WAH852009 WKB852009:WKD852009 WTX852009:WTZ852009 S917545:U917545 HL917545:HN917545 RH917545:RJ917545 ABD917545:ABF917545 AKZ917545:ALB917545 AUV917545:AUX917545 BER917545:BET917545 BON917545:BOP917545 BYJ917545:BYL917545 CIF917545:CIH917545 CSB917545:CSD917545 DBX917545:DBZ917545 DLT917545:DLV917545 DVP917545:DVR917545 EFL917545:EFN917545 EPH917545:EPJ917545 EZD917545:EZF917545 FIZ917545:FJB917545 FSV917545:FSX917545 GCR917545:GCT917545 GMN917545:GMP917545 GWJ917545:GWL917545 HGF917545:HGH917545 HQB917545:HQD917545 HZX917545:HZZ917545 IJT917545:IJV917545 ITP917545:ITR917545 JDL917545:JDN917545 JNH917545:JNJ917545 JXD917545:JXF917545 KGZ917545:KHB917545 KQV917545:KQX917545 LAR917545:LAT917545 LKN917545:LKP917545 LUJ917545:LUL917545 MEF917545:MEH917545 MOB917545:MOD917545 MXX917545:MXZ917545 NHT917545:NHV917545 NRP917545:NRR917545 OBL917545:OBN917545 OLH917545:OLJ917545 OVD917545:OVF917545 PEZ917545:PFB917545 POV917545:POX917545 PYR917545:PYT917545 QIN917545:QIP917545 QSJ917545:QSL917545 RCF917545:RCH917545 RMB917545:RMD917545 RVX917545:RVZ917545 SFT917545:SFV917545 SPP917545:SPR917545 SZL917545:SZN917545 TJH917545:TJJ917545 TTD917545:TTF917545 UCZ917545:UDB917545 UMV917545:UMX917545 UWR917545:UWT917545 VGN917545:VGP917545 VQJ917545:VQL917545 WAF917545:WAH917545 WKB917545:WKD917545 WTX917545:WTZ917545 S983081:U983081 HL983081:HN983081 RH983081:RJ983081 ABD983081:ABF983081 AKZ983081:ALB983081 AUV983081:AUX983081 BER983081:BET983081 BON983081:BOP983081 BYJ983081:BYL983081 CIF983081:CIH983081 CSB983081:CSD983081 DBX983081:DBZ983081 DLT983081:DLV983081 DVP983081:DVR983081 EFL983081:EFN983081 EPH983081:EPJ983081 EZD983081:EZF983081 FIZ983081:FJB983081 FSV983081:FSX983081 GCR983081:GCT983081 GMN983081:GMP983081 GWJ983081:GWL983081 HGF983081:HGH983081 HQB983081:HQD983081 HZX983081:HZZ983081 IJT983081:IJV983081 ITP983081:ITR983081 JDL983081:JDN983081 JNH983081:JNJ983081 JXD983081:JXF983081 KGZ983081:KHB983081 KQV983081:KQX983081 LAR983081:LAT983081 LKN983081:LKP983081 LUJ983081:LUL983081 MEF983081:MEH983081 MOB983081:MOD983081 MXX983081:MXZ983081 NHT983081:NHV983081 NRP983081:NRR983081 OBL983081:OBN983081 OLH983081:OLJ983081 OVD983081:OVF983081 PEZ983081:PFB983081 POV983081:POX983081 PYR983081:PYT983081 QIN983081:QIP983081 QSJ983081:QSL983081 RCF983081:RCH983081 RMB983081:RMD983081 RVX983081:RVZ983081 SFT983081:SFV983081 SPP983081:SPR983081 SZL983081:SZN983081 TJH983081:TJJ983081 TTD983081:TTF983081 UCZ983081:UDB983081 UMV983081:UMX983081 UWR983081:UWT983081 VGN983081:VGP983081 VQJ983081:VQL983081 WAF983081:WAH983081 WKB983081:WKD983081" xr:uid="{00000000-0002-0000-0000-00000D000000}">
      <formula1>0</formula1>
      <formula2>AM149</formula2>
    </dataValidation>
    <dataValidation allowBlank="1" showInputMessage="1" showErrorMessage="1" error="Seleccione un valor de la lista" sqref="D117:N118" xr:uid="{00000000-0002-0000-0000-00000E000000}"/>
    <dataValidation type="list" allowBlank="1" showInputMessage="1" showErrorMessage="1" sqref="D87:G98 D69:G80" xr:uid="{00000000-0002-0000-0000-00000F000000}">
      <formula1>$AY$69:$AY$71</formula1>
    </dataValidation>
    <dataValidation type="textLength" operator="equal" allowBlank="1" showInputMessage="1" showErrorMessage="1" error="La longitud del NIF debe ser de 9 caracteres." sqref="N8:T8" xr:uid="{00000000-0002-0000-0000-000010000000}">
      <formula1>9</formula1>
    </dataValidation>
    <dataValidation type="list" allowBlank="1" showInputMessage="1" showErrorMessage="1" error="ELIJA UN VALOR DE LA LISTA" sqref="WTS65482:WTY65482 WTS982986:WTY982986 WTS917450:WTY917450 WTS851914:WTY851914 WTS786378:WTY786378 WTS720842:WTY720842 WTS655306:WTY655306 WTS589770:WTY589770 WTS524234:WTY524234 WTS458698:WTY458698 WTS393162:WTY393162 WTS327626:WTY327626 WTS262090:WTY262090 WTS196554:WTY196554 WTS131018:WTY131018" xr:uid="{00000000-0002-0000-0000-000011000000}">
      <formula1>C65728:C65830</formula1>
    </dataValidation>
    <dataValidation type="list" allowBlank="1" showInputMessage="1" showErrorMessage="1" error="ELIJA UN VALOR DE LA LISTA" sqref="N131018:T131018 N65482:T65482 N982986:T982986 N917450:T917450 N851914:T851914 N786378:T786378 N720842:T720842 N655306:T655306 N589770:T589770 N524234:T524234 N458698:T458698 N393162:T393162 N327626:T327626 N262090:T262090 N196554:T196554" xr:uid="{00000000-0002-0000-0000-000012000000}">
      <formula1>GV65728:GV65830</formula1>
    </dataValidation>
    <dataValidation type="list" allowBlank="1" showInputMessage="1" showErrorMessage="1" error="ELIJA UN VALOR DE LA LISTA" sqref="HG9:HM9 WJW9:WKC9 WAA9:WAG9 VQE9:VQK9 VGI9:VGO9 UWM9:UWS9 UMQ9:UMW9 UCU9:UDA9 TSY9:TTE9 TJC9:TJI9 SZG9:SZM9 SPK9:SPQ9 SFO9:SFU9 RVS9:RVY9 RLW9:RMC9 RCA9:RCG9 QSE9:QSK9 QII9:QIO9 PYM9:PYS9 POQ9:POW9 PEU9:PFA9 OUY9:OVE9 OLC9:OLI9 OBG9:OBM9 NRK9:NRQ9 NHO9:NHU9 MXS9:MXY9 MNW9:MOC9 MEA9:MEG9 LUE9:LUK9 LKI9:LKO9 LAM9:LAS9 KQQ9:KQW9 KGU9:KHA9 JWY9:JXE9 JNC9:JNI9 JDG9:JDM9 ITK9:ITQ9 IJO9:IJU9 HZS9:HZY9 HPW9:HQC9 HGA9:HGG9 GWE9:GWK9 GMI9:GMO9 GCM9:GCS9 FSQ9:FSW9 FIU9:FJA9 EYY9:EZE9 EPC9:EPI9 EFG9:EFM9 DVK9:DVQ9 DLO9:DLU9 DBS9:DBY9 CRW9:CSC9 CIA9:CIG9 BYE9:BYK9 BOI9:BOO9 BEM9:BES9 AUQ9:AUW9 AKU9:ALA9 AAY9:ABE9 RC9:RI9" xr:uid="{00000000-0002-0000-0000-000013000000}">
      <formula1>QR214:QR294</formula1>
    </dataValidation>
    <dataValidation type="list" allowBlank="1" showInputMessage="1" showErrorMessage="1" error="ELIJA UN VALOR DE LA LISTA" sqref="WTS9:WTY9" xr:uid="{00000000-0002-0000-0000-000014000000}">
      <formula1>#REF!</formula1>
    </dataValidation>
    <dataValidation type="decimal" allowBlank="1" showInputMessage="1" showErrorMessage="1" error="Introduce un numero decimal positivo" sqref="K20:K23 O20:AH23 L21:N23" xr:uid="{00000000-0002-0000-0000-000015000000}">
      <formula1>0</formula1>
      <formula2>99999</formula2>
    </dataValidation>
    <dataValidation type="decimal" allowBlank="1" showInputMessage="1" showErrorMessage="1" sqref="U160:X160 AA160:AD160" xr:uid="{00000000-0002-0000-0000-000016000000}">
      <formula1>0</formula1>
      <formula2>999999</formula2>
    </dataValidation>
    <dataValidation type="decimal" allowBlank="1" showInputMessage="1" showErrorMessage="1" error="El máximo permitido son 12 euros por hectárea." sqref="W170:X170 AC170:AD170" xr:uid="{00000000-0002-0000-0000-000017000000}">
      <formula1>0</formula1>
      <formula2>AO20:AO21*12</formula2>
    </dataValidation>
    <dataValidation type="decimal" allowBlank="1" showInputMessage="1" showErrorMessage="1" error="El máximo permitido son 12 euros por hectárea." sqref="U170 AA170" xr:uid="{00000000-0002-0000-0000-000018000000}">
      <formula1>0</formula1>
      <formula2>AN20:AN21*12</formula2>
    </dataValidation>
    <dataValidation type="decimal" allowBlank="1" showInputMessage="1" showErrorMessage="1" error="El máximo permitido son 12 euros por hectárea." sqref="V170 AB170" xr:uid="{00000000-0002-0000-0000-000019000000}">
      <formula1>0</formula1>
      <formula2>#REF!*12</formula2>
    </dataValidation>
    <dataValidation type="list" allowBlank="1" showInputMessage="1" showErrorMessage="1" error="Seleccione un valor de la lista" sqref="WVV983036:WWF983047 GW105:HG116 QS105:RC116 AAO105:AAY116 AKK105:AKU116 AUG105:AUQ116 BEC105:BEM116 BNY105:BOI116 BXU105:BYE116 CHQ105:CIA116 CRM105:CRW116 DBI105:DBS116 DLE105:DLO116 DVA105:DVK116 EEW105:EFG116 EOS105:EPC116 EYO105:EYY116 FIK105:FIU116 FSG105:FSQ116 GCC105:GCM116 GLY105:GMI116 GVU105:GWE116 HFQ105:HGA116 HPM105:HPW116 HZI105:HZS116 IJE105:IJO116 ITA105:ITK116 JCW105:JDG116 JMS105:JNC116 JWO105:JWY116 KGK105:KGU116 KQG105:KQQ116 LAC105:LAM116 LJY105:LKI116 LTU105:LUE116 MDQ105:MEA116 MNM105:MNW116 MXI105:MXS116 NHE105:NHO116 NRA105:NRK116 OAW105:OBG116 OKS105:OLC116 OUO105:OUY116 PEK105:PEU116 POG105:POQ116 PYC105:PYM116 QHY105:QII116 QRU105:QSE116 RBQ105:RCA116 RLM105:RLW116 RVI105:RVS116 SFE105:SFO116 SPA105:SPK116 SYW105:SZG116 TIS105:TJC116 TSO105:TSY116 UCK105:UCU116 UMG105:UMQ116 UWC105:UWM116 VFY105:VGI116 VPU105:VQE116 VZQ105:WAA116 WJM105:WJW116 WTI105:WTS116 JI104:JS115 TE104:TO115 ADA104:ADK115 AMW104:ANG115 AWS104:AXC115 BGO104:BGY115 BQK104:BQU115 CAG104:CAQ115 CKC104:CKM115 CTY104:CUI115 DDU104:DEE115 DNQ104:DOA115 DXM104:DXW115 EHI104:EHS115 ERE104:ERO115 FBA104:FBK115 FKW104:FLG115 FUS104:FVC115 GEO104:GEY115 GOK104:GOU115 GYG104:GYQ115 HIC104:HIM115 HRY104:HSI115 IBU104:ICE115 ILQ104:IMA115 IVM104:IVW115 JFI104:JFS115 JPE104:JPO115 JZA104:JZK115 KIW104:KJG115 KSS104:KTC115 LCO104:LCY115 LMK104:LMU115 LWG104:LWQ115 MGC104:MGM115 MPY104:MQI115 MZU104:NAE115 NJQ104:NKA115 NTM104:NTW115 ODI104:ODS115 ONE104:ONO115 OXA104:OXK115 PGW104:PHG115 PQS104:PRC115 QAO104:QAY115 QKK104:QKU115 QUG104:QUQ115 REC104:REM115 RNY104:ROI115 RXU104:RYE115 SHQ104:SIA115 SRM104:SRW115 TBI104:TBS115 TLE104:TLO115 TVA104:TVK115 UEW104:UFG115 UOS104:UPC115 UYO104:UYY115 VIK104:VIU115 VSG104:VSQ115 WCC104:WCM115 WLY104:WMI115 WVU104:WWE115 WLZ983036:WMJ983047 WCD983036:WCN983047 VSH983036:VSR983047 VIL983036:VIV983047 UYP983036:UYZ983047 UOT983036:UPD983047 UEX983036:UFH983047 TVB983036:TVL983047 TLF983036:TLP983047 TBJ983036:TBT983047 SRN983036:SRX983047 SHR983036:SIB983047 RXV983036:RYF983047 RNZ983036:ROJ983047 RED983036:REN983047 QUH983036:QUR983047 QKL983036:QKV983047 QAP983036:QAZ983047 PQT983036:PRD983047 PGX983036:PHH983047 OXB983036:OXL983047 ONF983036:ONP983047 ODJ983036:ODT983047 NTN983036:NTX983047 NJR983036:NKB983047 MZV983036:NAF983047 MPZ983036:MQJ983047 MGD983036:MGN983047 LWH983036:LWR983047 LML983036:LMV983047 LCP983036:LCZ983047 KST983036:KTD983047 KIX983036:KJH983047 JZB983036:JZL983047 JPF983036:JPP983047 JFJ983036:JFT983047 IVN983036:IVX983047 ILR983036:IMB983047 IBV983036:ICF983047 HRZ983036:HSJ983047 HID983036:HIN983047 GYH983036:GYR983047 GOL983036:GOV983047 GEP983036:GEZ983047 FUT983036:FVD983047 FKX983036:FLH983047 FBB983036:FBL983047 ERF983036:ERP983047 EHJ983036:EHT983047 DXN983036:DXX983047 DNR983036:DOB983047 DDV983036:DEF983047 CTZ983036:CUJ983047 CKD983036:CKN983047 CAH983036:CAR983047 BQL983036:BQV983047 BGP983036:BGZ983047 AWT983036:AXD983047 AMX983036:ANH983047 ADB983036:ADL983047 TF983036:TP983047 JJ983036:JT983047 WVV917500:WWF917511 WLZ917500:WMJ917511 WCD917500:WCN917511 VSH917500:VSR917511 VIL917500:VIV917511 UYP917500:UYZ917511 UOT917500:UPD917511 UEX917500:UFH917511 TVB917500:TVL917511 TLF917500:TLP917511 TBJ917500:TBT917511 SRN917500:SRX917511 SHR917500:SIB917511 RXV917500:RYF917511 RNZ917500:ROJ917511 RED917500:REN917511 QUH917500:QUR917511 QKL917500:QKV917511 QAP917500:QAZ917511 PQT917500:PRD917511 PGX917500:PHH917511 OXB917500:OXL917511 ONF917500:ONP917511 ODJ917500:ODT917511 NTN917500:NTX917511 NJR917500:NKB917511 MZV917500:NAF917511 MPZ917500:MQJ917511 MGD917500:MGN917511 LWH917500:LWR917511 LML917500:LMV917511 LCP917500:LCZ917511 KST917500:KTD917511 KIX917500:KJH917511 JZB917500:JZL917511 JPF917500:JPP917511 JFJ917500:JFT917511 IVN917500:IVX917511 ILR917500:IMB917511 IBV917500:ICF917511 HRZ917500:HSJ917511 HID917500:HIN917511 GYH917500:GYR917511 GOL917500:GOV917511 GEP917500:GEZ917511 FUT917500:FVD917511 FKX917500:FLH917511 FBB917500:FBL917511 ERF917500:ERP917511 EHJ917500:EHT917511 DXN917500:DXX917511 DNR917500:DOB917511 DDV917500:DEF917511 CTZ917500:CUJ917511 CKD917500:CKN917511 CAH917500:CAR917511 BQL917500:BQV917511 BGP917500:BGZ917511 AWT917500:AXD917511 AMX917500:ANH917511 ADB917500:ADL917511 TF917500:TP917511 JJ917500:JT917511 WVV851964:WWF851975 WLZ851964:WMJ851975 WCD851964:WCN851975 VSH851964:VSR851975 VIL851964:VIV851975 UYP851964:UYZ851975 UOT851964:UPD851975 UEX851964:UFH851975 TVB851964:TVL851975 TLF851964:TLP851975 TBJ851964:TBT851975 SRN851964:SRX851975 SHR851964:SIB851975 RXV851964:RYF851975 RNZ851964:ROJ851975 RED851964:REN851975 QUH851964:QUR851975 QKL851964:QKV851975 QAP851964:QAZ851975 PQT851964:PRD851975 PGX851964:PHH851975 OXB851964:OXL851975 ONF851964:ONP851975 ODJ851964:ODT851975 NTN851964:NTX851975 NJR851964:NKB851975 MZV851964:NAF851975 MPZ851964:MQJ851975 MGD851964:MGN851975 LWH851964:LWR851975 LML851964:LMV851975 LCP851964:LCZ851975 KST851964:KTD851975 KIX851964:KJH851975 JZB851964:JZL851975 JPF851964:JPP851975 JFJ851964:JFT851975 IVN851964:IVX851975 ILR851964:IMB851975 IBV851964:ICF851975 HRZ851964:HSJ851975 HID851964:HIN851975 GYH851964:GYR851975 GOL851964:GOV851975 GEP851964:GEZ851975 FUT851964:FVD851975 FKX851964:FLH851975 FBB851964:FBL851975 ERF851964:ERP851975 EHJ851964:EHT851975 DXN851964:DXX851975 DNR851964:DOB851975 DDV851964:DEF851975 CTZ851964:CUJ851975 CKD851964:CKN851975 CAH851964:CAR851975 BQL851964:BQV851975 BGP851964:BGZ851975 AWT851964:AXD851975 AMX851964:ANH851975 ADB851964:ADL851975 TF851964:TP851975 JJ851964:JT851975 WVV786428:WWF786439 WLZ786428:WMJ786439 WCD786428:WCN786439 VSH786428:VSR786439 VIL786428:VIV786439 UYP786428:UYZ786439 UOT786428:UPD786439 UEX786428:UFH786439 TVB786428:TVL786439 TLF786428:TLP786439 TBJ786428:TBT786439 SRN786428:SRX786439 SHR786428:SIB786439 RXV786428:RYF786439 RNZ786428:ROJ786439 RED786428:REN786439 QUH786428:QUR786439 QKL786428:QKV786439 QAP786428:QAZ786439 PQT786428:PRD786439 PGX786428:PHH786439 OXB786428:OXL786439 ONF786428:ONP786439 ODJ786428:ODT786439 NTN786428:NTX786439 NJR786428:NKB786439 MZV786428:NAF786439 MPZ786428:MQJ786439 MGD786428:MGN786439 LWH786428:LWR786439 LML786428:LMV786439 LCP786428:LCZ786439 KST786428:KTD786439 KIX786428:KJH786439 JZB786428:JZL786439 JPF786428:JPP786439 JFJ786428:JFT786439 IVN786428:IVX786439 ILR786428:IMB786439 IBV786428:ICF786439 HRZ786428:HSJ786439 HID786428:HIN786439 GYH786428:GYR786439 GOL786428:GOV786439 GEP786428:GEZ786439 FUT786428:FVD786439 FKX786428:FLH786439 FBB786428:FBL786439 ERF786428:ERP786439 EHJ786428:EHT786439 DXN786428:DXX786439 DNR786428:DOB786439 DDV786428:DEF786439 CTZ786428:CUJ786439 CKD786428:CKN786439 CAH786428:CAR786439 BQL786428:BQV786439 BGP786428:BGZ786439 AWT786428:AXD786439 AMX786428:ANH786439 ADB786428:ADL786439 TF786428:TP786439 JJ786428:JT786439 WVV720892:WWF720903 WLZ720892:WMJ720903 WCD720892:WCN720903 VSH720892:VSR720903 VIL720892:VIV720903 UYP720892:UYZ720903 UOT720892:UPD720903 UEX720892:UFH720903 TVB720892:TVL720903 TLF720892:TLP720903 TBJ720892:TBT720903 SRN720892:SRX720903 SHR720892:SIB720903 RXV720892:RYF720903 RNZ720892:ROJ720903 RED720892:REN720903 QUH720892:QUR720903 QKL720892:QKV720903 QAP720892:QAZ720903 PQT720892:PRD720903 PGX720892:PHH720903 OXB720892:OXL720903 ONF720892:ONP720903 ODJ720892:ODT720903 NTN720892:NTX720903 NJR720892:NKB720903 MZV720892:NAF720903 MPZ720892:MQJ720903 MGD720892:MGN720903 LWH720892:LWR720903 LML720892:LMV720903 LCP720892:LCZ720903 KST720892:KTD720903 KIX720892:KJH720903 JZB720892:JZL720903 JPF720892:JPP720903 JFJ720892:JFT720903 IVN720892:IVX720903 ILR720892:IMB720903 IBV720892:ICF720903 HRZ720892:HSJ720903 HID720892:HIN720903 GYH720892:GYR720903 GOL720892:GOV720903 GEP720892:GEZ720903 FUT720892:FVD720903 FKX720892:FLH720903 FBB720892:FBL720903 ERF720892:ERP720903 EHJ720892:EHT720903 DXN720892:DXX720903 DNR720892:DOB720903 DDV720892:DEF720903 CTZ720892:CUJ720903 CKD720892:CKN720903 CAH720892:CAR720903 BQL720892:BQV720903 BGP720892:BGZ720903 AWT720892:AXD720903 AMX720892:ANH720903 ADB720892:ADL720903 TF720892:TP720903 JJ720892:JT720903 WVV655356:WWF655367 WLZ655356:WMJ655367 WCD655356:WCN655367 VSH655356:VSR655367 VIL655356:VIV655367 UYP655356:UYZ655367 UOT655356:UPD655367 UEX655356:UFH655367 TVB655356:TVL655367 TLF655356:TLP655367 TBJ655356:TBT655367 SRN655356:SRX655367 SHR655356:SIB655367 RXV655356:RYF655367 RNZ655356:ROJ655367 RED655356:REN655367 QUH655356:QUR655367 QKL655356:QKV655367 QAP655356:QAZ655367 PQT655356:PRD655367 PGX655356:PHH655367 OXB655356:OXL655367 ONF655356:ONP655367 ODJ655356:ODT655367 NTN655356:NTX655367 NJR655356:NKB655367 MZV655356:NAF655367 MPZ655356:MQJ655367 MGD655356:MGN655367 LWH655356:LWR655367 LML655356:LMV655367 LCP655356:LCZ655367 KST655356:KTD655367 KIX655356:KJH655367 JZB655356:JZL655367 JPF655356:JPP655367 JFJ655356:JFT655367 IVN655356:IVX655367 ILR655356:IMB655367 IBV655356:ICF655367 HRZ655356:HSJ655367 HID655356:HIN655367 GYH655356:GYR655367 GOL655356:GOV655367 GEP655356:GEZ655367 FUT655356:FVD655367 FKX655356:FLH655367 FBB655356:FBL655367 ERF655356:ERP655367 EHJ655356:EHT655367 DXN655356:DXX655367 DNR655356:DOB655367 DDV655356:DEF655367 CTZ655356:CUJ655367 CKD655356:CKN655367 CAH655356:CAR655367 BQL655356:BQV655367 BGP655356:BGZ655367 AWT655356:AXD655367 AMX655356:ANH655367 ADB655356:ADL655367 TF655356:TP655367 JJ655356:JT655367 WVV589820:WWF589831 WLZ589820:WMJ589831 WCD589820:WCN589831 VSH589820:VSR589831 VIL589820:VIV589831 UYP589820:UYZ589831 UOT589820:UPD589831 UEX589820:UFH589831 TVB589820:TVL589831 TLF589820:TLP589831 TBJ589820:TBT589831 SRN589820:SRX589831 SHR589820:SIB589831 RXV589820:RYF589831 RNZ589820:ROJ589831 RED589820:REN589831 QUH589820:QUR589831 QKL589820:QKV589831 QAP589820:QAZ589831 PQT589820:PRD589831 PGX589820:PHH589831 OXB589820:OXL589831 ONF589820:ONP589831 ODJ589820:ODT589831 NTN589820:NTX589831 NJR589820:NKB589831 MZV589820:NAF589831 MPZ589820:MQJ589831 MGD589820:MGN589831 LWH589820:LWR589831 LML589820:LMV589831 LCP589820:LCZ589831 KST589820:KTD589831 KIX589820:KJH589831 JZB589820:JZL589831 JPF589820:JPP589831 JFJ589820:JFT589831 IVN589820:IVX589831 ILR589820:IMB589831 IBV589820:ICF589831 HRZ589820:HSJ589831 HID589820:HIN589831 GYH589820:GYR589831 GOL589820:GOV589831 GEP589820:GEZ589831 FUT589820:FVD589831 FKX589820:FLH589831 FBB589820:FBL589831 ERF589820:ERP589831 EHJ589820:EHT589831 DXN589820:DXX589831 DNR589820:DOB589831 DDV589820:DEF589831 CTZ589820:CUJ589831 CKD589820:CKN589831 CAH589820:CAR589831 BQL589820:BQV589831 BGP589820:BGZ589831 AWT589820:AXD589831 AMX589820:ANH589831 ADB589820:ADL589831 TF589820:TP589831 JJ589820:JT589831 WVV524284:WWF524295 WLZ524284:WMJ524295 WCD524284:WCN524295 VSH524284:VSR524295 VIL524284:VIV524295 UYP524284:UYZ524295 UOT524284:UPD524295 UEX524284:UFH524295 TVB524284:TVL524295 TLF524284:TLP524295 TBJ524284:TBT524295 SRN524284:SRX524295 SHR524284:SIB524295 RXV524284:RYF524295 RNZ524284:ROJ524295 RED524284:REN524295 QUH524284:QUR524295 QKL524284:QKV524295 QAP524284:QAZ524295 PQT524284:PRD524295 PGX524284:PHH524295 OXB524284:OXL524295 ONF524284:ONP524295 ODJ524284:ODT524295 NTN524284:NTX524295 NJR524284:NKB524295 MZV524284:NAF524295 MPZ524284:MQJ524295 MGD524284:MGN524295 LWH524284:LWR524295 LML524284:LMV524295 LCP524284:LCZ524295 KST524284:KTD524295 KIX524284:KJH524295 JZB524284:JZL524295 JPF524284:JPP524295 JFJ524284:JFT524295 IVN524284:IVX524295 ILR524284:IMB524295 IBV524284:ICF524295 HRZ524284:HSJ524295 HID524284:HIN524295 GYH524284:GYR524295 GOL524284:GOV524295 GEP524284:GEZ524295 FUT524284:FVD524295 FKX524284:FLH524295 FBB524284:FBL524295 ERF524284:ERP524295 EHJ524284:EHT524295 DXN524284:DXX524295 DNR524284:DOB524295 DDV524284:DEF524295 CTZ524284:CUJ524295 CKD524284:CKN524295 CAH524284:CAR524295 BQL524284:BQV524295 BGP524284:BGZ524295 AWT524284:AXD524295 AMX524284:ANH524295 ADB524284:ADL524295 TF524284:TP524295 JJ524284:JT524295 WVV458748:WWF458759 WLZ458748:WMJ458759 WCD458748:WCN458759 VSH458748:VSR458759 VIL458748:VIV458759 UYP458748:UYZ458759 UOT458748:UPD458759 UEX458748:UFH458759 TVB458748:TVL458759 TLF458748:TLP458759 TBJ458748:TBT458759 SRN458748:SRX458759 SHR458748:SIB458759 RXV458748:RYF458759 RNZ458748:ROJ458759 RED458748:REN458759 QUH458748:QUR458759 QKL458748:QKV458759 QAP458748:QAZ458759 PQT458748:PRD458759 PGX458748:PHH458759 OXB458748:OXL458759 ONF458748:ONP458759 ODJ458748:ODT458759 NTN458748:NTX458759 NJR458748:NKB458759 MZV458748:NAF458759 MPZ458748:MQJ458759 MGD458748:MGN458759 LWH458748:LWR458759 LML458748:LMV458759 LCP458748:LCZ458759 KST458748:KTD458759 KIX458748:KJH458759 JZB458748:JZL458759 JPF458748:JPP458759 JFJ458748:JFT458759 IVN458748:IVX458759 ILR458748:IMB458759 IBV458748:ICF458759 HRZ458748:HSJ458759 HID458748:HIN458759 GYH458748:GYR458759 GOL458748:GOV458759 GEP458748:GEZ458759 FUT458748:FVD458759 FKX458748:FLH458759 FBB458748:FBL458759 ERF458748:ERP458759 EHJ458748:EHT458759 DXN458748:DXX458759 DNR458748:DOB458759 DDV458748:DEF458759 CTZ458748:CUJ458759 CKD458748:CKN458759 CAH458748:CAR458759 BQL458748:BQV458759 BGP458748:BGZ458759 AWT458748:AXD458759 AMX458748:ANH458759 ADB458748:ADL458759 TF458748:TP458759 JJ458748:JT458759 WVV393212:WWF393223 WLZ393212:WMJ393223 WCD393212:WCN393223 VSH393212:VSR393223 VIL393212:VIV393223 UYP393212:UYZ393223 UOT393212:UPD393223 UEX393212:UFH393223 TVB393212:TVL393223 TLF393212:TLP393223 TBJ393212:TBT393223 SRN393212:SRX393223 SHR393212:SIB393223 RXV393212:RYF393223 RNZ393212:ROJ393223 RED393212:REN393223 QUH393212:QUR393223 QKL393212:QKV393223 QAP393212:QAZ393223 PQT393212:PRD393223 PGX393212:PHH393223 OXB393212:OXL393223 ONF393212:ONP393223 ODJ393212:ODT393223 NTN393212:NTX393223 NJR393212:NKB393223 MZV393212:NAF393223 MPZ393212:MQJ393223 MGD393212:MGN393223 LWH393212:LWR393223 LML393212:LMV393223 LCP393212:LCZ393223 KST393212:KTD393223 KIX393212:KJH393223 JZB393212:JZL393223 JPF393212:JPP393223 JFJ393212:JFT393223 IVN393212:IVX393223 ILR393212:IMB393223 IBV393212:ICF393223 HRZ393212:HSJ393223 HID393212:HIN393223 GYH393212:GYR393223 GOL393212:GOV393223 GEP393212:GEZ393223 FUT393212:FVD393223 FKX393212:FLH393223 FBB393212:FBL393223 ERF393212:ERP393223 EHJ393212:EHT393223 DXN393212:DXX393223 DNR393212:DOB393223 DDV393212:DEF393223 CTZ393212:CUJ393223 CKD393212:CKN393223 CAH393212:CAR393223 BQL393212:BQV393223 BGP393212:BGZ393223 AWT393212:AXD393223 AMX393212:ANH393223 ADB393212:ADL393223 TF393212:TP393223 JJ393212:JT393223 WVV327676:WWF327687 WLZ327676:WMJ327687 WCD327676:WCN327687 VSH327676:VSR327687 VIL327676:VIV327687 UYP327676:UYZ327687 UOT327676:UPD327687 UEX327676:UFH327687 TVB327676:TVL327687 TLF327676:TLP327687 TBJ327676:TBT327687 SRN327676:SRX327687 SHR327676:SIB327687 RXV327676:RYF327687 RNZ327676:ROJ327687 RED327676:REN327687 QUH327676:QUR327687 QKL327676:QKV327687 QAP327676:QAZ327687 PQT327676:PRD327687 PGX327676:PHH327687 OXB327676:OXL327687 ONF327676:ONP327687 ODJ327676:ODT327687 NTN327676:NTX327687 NJR327676:NKB327687 MZV327676:NAF327687 MPZ327676:MQJ327687 MGD327676:MGN327687 LWH327676:LWR327687 LML327676:LMV327687 LCP327676:LCZ327687 KST327676:KTD327687 KIX327676:KJH327687 JZB327676:JZL327687 JPF327676:JPP327687 JFJ327676:JFT327687 IVN327676:IVX327687 ILR327676:IMB327687 IBV327676:ICF327687 HRZ327676:HSJ327687 HID327676:HIN327687 GYH327676:GYR327687 GOL327676:GOV327687 GEP327676:GEZ327687 FUT327676:FVD327687 FKX327676:FLH327687 FBB327676:FBL327687 ERF327676:ERP327687 EHJ327676:EHT327687 DXN327676:DXX327687 DNR327676:DOB327687 DDV327676:DEF327687 CTZ327676:CUJ327687 CKD327676:CKN327687 CAH327676:CAR327687 BQL327676:BQV327687 BGP327676:BGZ327687 AWT327676:AXD327687 AMX327676:ANH327687 ADB327676:ADL327687 TF327676:TP327687 JJ327676:JT327687 WVV262140:WWF262151 WLZ262140:WMJ262151 WCD262140:WCN262151 VSH262140:VSR262151 VIL262140:VIV262151 UYP262140:UYZ262151 UOT262140:UPD262151 UEX262140:UFH262151 TVB262140:TVL262151 TLF262140:TLP262151 TBJ262140:TBT262151 SRN262140:SRX262151 SHR262140:SIB262151 RXV262140:RYF262151 RNZ262140:ROJ262151 RED262140:REN262151 QUH262140:QUR262151 QKL262140:QKV262151 QAP262140:QAZ262151 PQT262140:PRD262151 PGX262140:PHH262151 OXB262140:OXL262151 ONF262140:ONP262151 ODJ262140:ODT262151 NTN262140:NTX262151 NJR262140:NKB262151 MZV262140:NAF262151 MPZ262140:MQJ262151 MGD262140:MGN262151 LWH262140:LWR262151 LML262140:LMV262151 LCP262140:LCZ262151 KST262140:KTD262151 KIX262140:KJH262151 JZB262140:JZL262151 JPF262140:JPP262151 JFJ262140:JFT262151 IVN262140:IVX262151 ILR262140:IMB262151 IBV262140:ICF262151 HRZ262140:HSJ262151 HID262140:HIN262151 GYH262140:GYR262151 GOL262140:GOV262151 GEP262140:GEZ262151 FUT262140:FVD262151 FKX262140:FLH262151 FBB262140:FBL262151 ERF262140:ERP262151 EHJ262140:EHT262151 DXN262140:DXX262151 DNR262140:DOB262151 DDV262140:DEF262151 CTZ262140:CUJ262151 CKD262140:CKN262151 CAH262140:CAR262151 BQL262140:BQV262151 BGP262140:BGZ262151 AWT262140:AXD262151 AMX262140:ANH262151 ADB262140:ADL262151 TF262140:TP262151 JJ262140:JT262151 WVV196604:WWF196615 WLZ196604:WMJ196615 WCD196604:WCN196615 VSH196604:VSR196615 VIL196604:VIV196615 UYP196604:UYZ196615 UOT196604:UPD196615 UEX196604:UFH196615 TVB196604:TVL196615 TLF196604:TLP196615 TBJ196604:TBT196615 SRN196604:SRX196615 SHR196604:SIB196615 RXV196604:RYF196615 RNZ196604:ROJ196615 RED196604:REN196615 QUH196604:QUR196615 QKL196604:QKV196615 QAP196604:QAZ196615 PQT196604:PRD196615 PGX196604:PHH196615 OXB196604:OXL196615 ONF196604:ONP196615 ODJ196604:ODT196615 NTN196604:NTX196615 NJR196604:NKB196615 MZV196604:NAF196615 MPZ196604:MQJ196615 MGD196604:MGN196615 LWH196604:LWR196615 LML196604:LMV196615 LCP196604:LCZ196615 KST196604:KTD196615 KIX196604:KJH196615 JZB196604:JZL196615 JPF196604:JPP196615 JFJ196604:JFT196615 IVN196604:IVX196615 ILR196604:IMB196615 IBV196604:ICF196615 HRZ196604:HSJ196615 HID196604:HIN196615 GYH196604:GYR196615 GOL196604:GOV196615 GEP196604:GEZ196615 FUT196604:FVD196615 FKX196604:FLH196615 FBB196604:FBL196615 ERF196604:ERP196615 EHJ196604:EHT196615 DXN196604:DXX196615 DNR196604:DOB196615 DDV196604:DEF196615 CTZ196604:CUJ196615 CKD196604:CKN196615 CAH196604:CAR196615 BQL196604:BQV196615 BGP196604:BGZ196615 AWT196604:AXD196615 AMX196604:ANH196615 ADB196604:ADL196615 TF196604:TP196615 JJ196604:JT196615 WVV131068:WWF131079 WLZ131068:WMJ131079 WCD131068:WCN131079 VSH131068:VSR131079 VIL131068:VIV131079 UYP131068:UYZ131079 UOT131068:UPD131079 UEX131068:UFH131079 TVB131068:TVL131079 TLF131068:TLP131079 TBJ131068:TBT131079 SRN131068:SRX131079 SHR131068:SIB131079 RXV131068:RYF131079 RNZ131068:ROJ131079 RED131068:REN131079 QUH131068:QUR131079 QKL131068:QKV131079 QAP131068:QAZ131079 PQT131068:PRD131079 PGX131068:PHH131079 OXB131068:OXL131079 ONF131068:ONP131079 ODJ131068:ODT131079 NTN131068:NTX131079 NJR131068:NKB131079 MZV131068:NAF131079 MPZ131068:MQJ131079 MGD131068:MGN131079 LWH131068:LWR131079 LML131068:LMV131079 LCP131068:LCZ131079 KST131068:KTD131079 KIX131068:KJH131079 JZB131068:JZL131079 JPF131068:JPP131079 JFJ131068:JFT131079 IVN131068:IVX131079 ILR131068:IMB131079 IBV131068:ICF131079 HRZ131068:HSJ131079 HID131068:HIN131079 GYH131068:GYR131079 GOL131068:GOV131079 GEP131068:GEZ131079 FUT131068:FVD131079 FKX131068:FLH131079 FBB131068:FBL131079 ERF131068:ERP131079 EHJ131068:EHT131079 DXN131068:DXX131079 DNR131068:DOB131079 DDV131068:DEF131079 CTZ131068:CUJ131079 CKD131068:CKN131079 CAH131068:CAR131079 BQL131068:BQV131079 BGP131068:BGZ131079 AWT131068:AXD131079 AMX131068:ANH131079 ADB131068:ADL131079 TF131068:TP131079 JJ131068:JT131079 WVV65532:WWF65543 WLZ65532:WMJ65543 WCD65532:WCN65543 VSH65532:VSR65543 VIL65532:VIV65543 UYP65532:UYZ65543 UOT65532:UPD65543 UEX65532:UFH65543 TVB65532:TVL65543 TLF65532:TLP65543 TBJ65532:TBT65543 SRN65532:SRX65543 SHR65532:SIB65543 RXV65532:RYF65543 RNZ65532:ROJ65543 RED65532:REN65543 QUH65532:QUR65543 QKL65532:QKV65543 QAP65532:QAZ65543 PQT65532:PRD65543 PGX65532:PHH65543 OXB65532:OXL65543 ONF65532:ONP65543 ODJ65532:ODT65543 NTN65532:NTX65543 NJR65532:NKB65543 MZV65532:NAF65543 MPZ65532:MQJ65543 MGD65532:MGN65543 LWH65532:LWR65543 LML65532:LMV65543 LCP65532:LCZ65543 KST65532:KTD65543 KIX65532:KJH65543 JZB65532:JZL65543 JPF65532:JPP65543 JFJ65532:JFT65543 IVN65532:IVX65543 ILR65532:IMB65543 IBV65532:ICF65543 HRZ65532:HSJ65543 HID65532:HIN65543 GYH65532:GYR65543 GOL65532:GOV65543 GEP65532:GEZ65543 FUT65532:FVD65543 FKX65532:FLH65543 FBB65532:FBL65543 ERF65532:ERP65543 EHJ65532:EHT65543 DXN65532:DXX65543 DNR65532:DOB65543 DDV65532:DEF65543 CTZ65532:CUJ65543 CKD65532:CKN65543 CAH65532:CAR65543 BQL65532:BQV65543 BGP65532:BGZ65543 AWT65532:AXD65543 AMX65532:ANH65543 ADB65532:ADL65543 TF65532:TP65543 JJ65532:JT65543 WTJ983037:WTT983048 WJN983037:WJX983048 VZR983037:WAB983048 VPV983037:VQF983048 VFZ983037:VGJ983048 UWD983037:UWN983048 UMH983037:UMR983048 UCL983037:UCV983048 TSP983037:TSZ983048 TIT983037:TJD983048 SYX983037:SZH983048 SPB983037:SPL983048 SFF983037:SFP983048 RVJ983037:RVT983048 RLN983037:RLX983048 RBR983037:RCB983048 QRV983037:QSF983048 QHZ983037:QIJ983048 PYD983037:PYN983048 POH983037:POR983048 PEL983037:PEV983048 OUP983037:OUZ983048 OKT983037:OLD983048 OAX983037:OBH983048 NRB983037:NRL983048 NHF983037:NHP983048 MXJ983037:MXT983048 MNN983037:MNX983048 MDR983037:MEB983048 LTV983037:LUF983048 LJZ983037:LKJ983048 LAD983037:LAN983048 KQH983037:KQR983048 KGL983037:KGV983048 JWP983037:JWZ983048 JMT983037:JND983048 JCX983037:JDH983048 ITB983037:ITL983048 IJF983037:IJP983048 HZJ983037:HZT983048 HPN983037:HPX983048 HFR983037:HGB983048 GVV983037:GWF983048 GLZ983037:GMJ983048 GCD983037:GCN983048 FSH983037:FSR983048 FIL983037:FIV983048 EYP983037:EYZ983048 EOT983037:EPD983048 EEX983037:EFH983048 DVB983037:DVL983048 DLF983037:DLP983048 DBJ983037:DBT983048 CRN983037:CRX983048 CHR983037:CIB983048 BXV983037:BYF983048 BNZ983037:BOJ983048 BED983037:BEN983048 AUH983037:AUR983048 AKL983037:AKV983048 AAP983037:AAZ983048 QT983037:RD983048 GX983037:HH983048 E983037:O983048 WTJ917501:WTT917512 WJN917501:WJX917512 VZR917501:WAB917512 VPV917501:VQF917512 VFZ917501:VGJ917512 UWD917501:UWN917512 UMH917501:UMR917512 UCL917501:UCV917512 TSP917501:TSZ917512 TIT917501:TJD917512 SYX917501:SZH917512 SPB917501:SPL917512 SFF917501:SFP917512 RVJ917501:RVT917512 RLN917501:RLX917512 RBR917501:RCB917512 QRV917501:QSF917512 QHZ917501:QIJ917512 PYD917501:PYN917512 POH917501:POR917512 PEL917501:PEV917512 OUP917501:OUZ917512 OKT917501:OLD917512 OAX917501:OBH917512 NRB917501:NRL917512 NHF917501:NHP917512 MXJ917501:MXT917512 MNN917501:MNX917512 MDR917501:MEB917512 LTV917501:LUF917512 LJZ917501:LKJ917512 LAD917501:LAN917512 KQH917501:KQR917512 KGL917501:KGV917512 JWP917501:JWZ917512 JMT917501:JND917512 JCX917501:JDH917512 ITB917501:ITL917512 IJF917501:IJP917512 HZJ917501:HZT917512 HPN917501:HPX917512 HFR917501:HGB917512 GVV917501:GWF917512 GLZ917501:GMJ917512 GCD917501:GCN917512 FSH917501:FSR917512 FIL917501:FIV917512 EYP917501:EYZ917512 EOT917501:EPD917512 EEX917501:EFH917512 DVB917501:DVL917512 DLF917501:DLP917512 DBJ917501:DBT917512 CRN917501:CRX917512 CHR917501:CIB917512 BXV917501:BYF917512 BNZ917501:BOJ917512 BED917501:BEN917512 AUH917501:AUR917512 AKL917501:AKV917512 AAP917501:AAZ917512 QT917501:RD917512 GX917501:HH917512 E917501:O917512 WTJ851965:WTT851976 WJN851965:WJX851976 VZR851965:WAB851976 VPV851965:VQF851976 VFZ851965:VGJ851976 UWD851965:UWN851976 UMH851965:UMR851976 UCL851965:UCV851976 TSP851965:TSZ851976 TIT851965:TJD851976 SYX851965:SZH851976 SPB851965:SPL851976 SFF851965:SFP851976 RVJ851965:RVT851976 RLN851965:RLX851976 RBR851965:RCB851976 QRV851965:QSF851976 QHZ851965:QIJ851976 PYD851965:PYN851976 POH851965:POR851976 PEL851965:PEV851976 OUP851965:OUZ851976 OKT851965:OLD851976 OAX851965:OBH851976 NRB851965:NRL851976 NHF851965:NHP851976 MXJ851965:MXT851976 MNN851965:MNX851976 MDR851965:MEB851976 LTV851965:LUF851976 LJZ851965:LKJ851976 LAD851965:LAN851976 KQH851965:KQR851976 KGL851965:KGV851976 JWP851965:JWZ851976 JMT851965:JND851976 JCX851965:JDH851976 ITB851965:ITL851976 IJF851965:IJP851976 HZJ851965:HZT851976 HPN851965:HPX851976 HFR851965:HGB851976 GVV851965:GWF851976 GLZ851965:GMJ851976 GCD851965:GCN851976 FSH851965:FSR851976 FIL851965:FIV851976 EYP851965:EYZ851976 EOT851965:EPD851976 EEX851965:EFH851976 DVB851965:DVL851976 DLF851965:DLP851976 DBJ851965:DBT851976 CRN851965:CRX851976 CHR851965:CIB851976 BXV851965:BYF851976 BNZ851965:BOJ851976 BED851965:BEN851976 AUH851965:AUR851976 AKL851965:AKV851976 AAP851965:AAZ851976 QT851965:RD851976 GX851965:HH851976 E851965:O851976 WTJ786429:WTT786440 WJN786429:WJX786440 VZR786429:WAB786440 VPV786429:VQF786440 VFZ786429:VGJ786440 UWD786429:UWN786440 UMH786429:UMR786440 UCL786429:UCV786440 TSP786429:TSZ786440 TIT786429:TJD786440 SYX786429:SZH786440 SPB786429:SPL786440 SFF786429:SFP786440 RVJ786429:RVT786440 RLN786429:RLX786440 RBR786429:RCB786440 QRV786429:QSF786440 QHZ786429:QIJ786440 PYD786429:PYN786440 POH786429:POR786440 PEL786429:PEV786440 OUP786429:OUZ786440 OKT786429:OLD786440 OAX786429:OBH786440 NRB786429:NRL786440 NHF786429:NHP786440 MXJ786429:MXT786440 MNN786429:MNX786440 MDR786429:MEB786440 LTV786429:LUF786440 LJZ786429:LKJ786440 LAD786429:LAN786440 KQH786429:KQR786440 KGL786429:KGV786440 JWP786429:JWZ786440 JMT786429:JND786440 JCX786429:JDH786440 ITB786429:ITL786440 IJF786429:IJP786440 HZJ786429:HZT786440 HPN786429:HPX786440 HFR786429:HGB786440 GVV786429:GWF786440 GLZ786429:GMJ786440 GCD786429:GCN786440 FSH786429:FSR786440 FIL786429:FIV786440 EYP786429:EYZ786440 EOT786429:EPD786440 EEX786429:EFH786440 DVB786429:DVL786440 DLF786429:DLP786440 DBJ786429:DBT786440 CRN786429:CRX786440 CHR786429:CIB786440 BXV786429:BYF786440 BNZ786429:BOJ786440 BED786429:BEN786440 AUH786429:AUR786440 AKL786429:AKV786440 AAP786429:AAZ786440 QT786429:RD786440 GX786429:HH786440 E786429:O786440 WTJ720893:WTT720904 WJN720893:WJX720904 VZR720893:WAB720904 VPV720893:VQF720904 VFZ720893:VGJ720904 UWD720893:UWN720904 UMH720893:UMR720904 UCL720893:UCV720904 TSP720893:TSZ720904 TIT720893:TJD720904 SYX720893:SZH720904 SPB720893:SPL720904 SFF720893:SFP720904 RVJ720893:RVT720904 RLN720893:RLX720904 RBR720893:RCB720904 QRV720893:QSF720904 QHZ720893:QIJ720904 PYD720893:PYN720904 POH720893:POR720904 PEL720893:PEV720904 OUP720893:OUZ720904 OKT720893:OLD720904 OAX720893:OBH720904 NRB720893:NRL720904 NHF720893:NHP720904 MXJ720893:MXT720904 MNN720893:MNX720904 MDR720893:MEB720904 LTV720893:LUF720904 LJZ720893:LKJ720904 LAD720893:LAN720904 KQH720893:KQR720904 KGL720893:KGV720904 JWP720893:JWZ720904 JMT720893:JND720904 JCX720893:JDH720904 ITB720893:ITL720904 IJF720893:IJP720904 HZJ720893:HZT720904 HPN720893:HPX720904 HFR720893:HGB720904 GVV720893:GWF720904 GLZ720893:GMJ720904 GCD720893:GCN720904 FSH720893:FSR720904 FIL720893:FIV720904 EYP720893:EYZ720904 EOT720893:EPD720904 EEX720893:EFH720904 DVB720893:DVL720904 DLF720893:DLP720904 DBJ720893:DBT720904 CRN720893:CRX720904 CHR720893:CIB720904 BXV720893:BYF720904 BNZ720893:BOJ720904 BED720893:BEN720904 AUH720893:AUR720904 AKL720893:AKV720904 AAP720893:AAZ720904 QT720893:RD720904 GX720893:HH720904 E720893:O720904 WTJ655357:WTT655368 WJN655357:WJX655368 VZR655357:WAB655368 VPV655357:VQF655368 VFZ655357:VGJ655368 UWD655357:UWN655368 UMH655357:UMR655368 UCL655357:UCV655368 TSP655357:TSZ655368 TIT655357:TJD655368 SYX655357:SZH655368 SPB655357:SPL655368 SFF655357:SFP655368 RVJ655357:RVT655368 RLN655357:RLX655368 RBR655357:RCB655368 QRV655357:QSF655368 QHZ655357:QIJ655368 PYD655357:PYN655368 POH655357:POR655368 PEL655357:PEV655368 OUP655357:OUZ655368 OKT655357:OLD655368 OAX655357:OBH655368 NRB655357:NRL655368 NHF655357:NHP655368 MXJ655357:MXT655368 MNN655357:MNX655368 MDR655357:MEB655368 LTV655357:LUF655368 LJZ655357:LKJ655368 LAD655357:LAN655368 KQH655357:KQR655368 KGL655357:KGV655368 JWP655357:JWZ655368 JMT655357:JND655368 JCX655357:JDH655368 ITB655357:ITL655368 IJF655357:IJP655368 HZJ655357:HZT655368 HPN655357:HPX655368 HFR655357:HGB655368 GVV655357:GWF655368 GLZ655357:GMJ655368 GCD655357:GCN655368 FSH655357:FSR655368 FIL655357:FIV655368 EYP655357:EYZ655368 EOT655357:EPD655368 EEX655357:EFH655368 DVB655357:DVL655368 DLF655357:DLP655368 DBJ655357:DBT655368 CRN655357:CRX655368 CHR655357:CIB655368 BXV655357:BYF655368 BNZ655357:BOJ655368 BED655357:BEN655368 AUH655357:AUR655368 AKL655357:AKV655368 AAP655357:AAZ655368 QT655357:RD655368 GX655357:HH655368 E655357:O655368 WTJ589821:WTT589832 WJN589821:WJX589832 VZR589821:WAB589832 VPV589821:VQF589832 VFZ589821:VGJ589832 UWD589821:UWN589832 UMH589821:UMR589832 UCL589821:UCV589832 TSP589821:TSZ589832 TIT589821:TJD589832 SYX589821:SZH589832 SPB589821:SPL589832 SFF589821:SFP589832 RVJ589821:RVT589832 RLN589821:RLX589832 RBR589821:RCB589832 QRV589821:QSF589832 QHZ589821:QIJ589832 PYD589821:PYN589832 POH589821:POR589832 PEL589821:PEV589832 OUP589821:OUZ589832 OKT589821:OLD589832 OAX589821:OBH589832 NRB589821:NRL589832 NHF589821:NHP589832 MXJ589821:MXT589832 MNN589821:MNX589832 MDR589821:MEB589832 LTV589821:LUF589832 LJZ589821:LKJ589832 LAD589821:LAN589832 KQH589821:KQR589832 KGL589821:KGV589832 JWP589821:JWZ589832 JMT589821:JND589832 JCX589821:JDH589832 ITB589821:ITL589832 IJF589821:IJP589832 HZJ589821:HZT589832 HPN589821:HPX589832 HFR589821:HGB589832 GVV589821:GWF589832 GLZ589821:GMJ589832 GCD589821:GCN589832 FSH589821:FSR589832 FIL589821:FIV589832 EYP589821:EYZ589832 EOT589821:EPD589832 EEX589821:EFH589832 DVB589821:DVL589832 DLF589821:DLP589832 DBJ589821:DBT589832 CRN589821:CRX589832 CHR589821:CIB589832 BXV589821:BYF589832 BNZ589821:BOJ589832 BED589821:BEN589832 AUH589821:AUR589832 AKL589821:AKV589832 AAP589821:AAZ589832 QT589821:RD589832 GX589821:HH589832 E589821:O589832 WTJ524285:WTT524296 WJN524285:WJX524296 VZR524285:WAB524296 VPV524285:VQF524296 VFZ524285:VGJ524296 UWD524285:UWN524296 UMH524285:UMR524296 UCL524285:UCV524296 TSP524285:TSZ524296 TIT524285:TJD524296 SYX524285:SZH524296 SPB524285:SPL524296 SFF524285:SFP524296 RVJ524285:RVT524296 RLN524285:RLX524296 RBR524285:RCB524296 QRV524285:QSF524296 QHZ524285:QIJ524296 PYD524285:PYN524296 POH524285:POR524296 PEL524285:PEV524296 OUP524285:OUZ524296 OKT524285:OLD524296 OAX524285:OBH524296 NRB524285:NRL524296 NHF524285:NHP524296 MXJ524285:MXT524296 MNN524285:MNX524296 MDR524285:MEB524296 LTV524285:LUF524296 LJZ524285:LKJ524296 LAD524285:LAN524296 KQH524285:KQR524296 KGL524285:KGV524296 JWP524285:JWZ524296 JMT524285:JND524296 JCX524285:JDH524296 ITB524285:ITL524296 IJF524285:IJP524296 HZJ524285:HZT524296 HPN524285:HPX524296 HFR524285:HGB524296 GVV524285:GWF524296 GLZ524285:GMJ524296 GCD524285:GCN524296 FSH524285:FSR524296 FIL524285:FIV524296 EYP524285:EYZ524296 EOT524285:EPD524296 EEX524285:EFH524296 DVB524285:DVL524296 DLF524285:DLP524296 DBJ524285:DBT524296 CRN524285:CRX524296 CHR524285:CIB524296 BXV524285:BYF524296 BNZ524285:BOJ524296 BED524285:BEN524296 AUH524285:AUR524296 AKL524285:AKV524296 AAP524285:AAZ524296 QT524285:RD524296 GX524285:HH524296 E524285:O524296 WTJ458749:WTT458760 WJN458749:WJX458760 VZR458749:WAB458760 VPV458749:VQF458760 VFZ458749:VGJ458760 UWD458749:UWN458760 UMH458749:UMR458760 UCL458749:UCV458760 TSP458749:TSZ458760 TIT458749:TJD458760 SYX458749:SZH458760 SPB458749:SPL458760 SFF458749:SFP458760 RVJ458749:RVT458760 RLN458749:RLX458760 RBR458749:RCB458760 QRV458749:QSF458760 QHZ458749:QIJ458760 PYD458749:PYN458760 POH458749:POR458760 PEL458749:PEV458760 OUP458749:OUZ458760 OKT458749:OLD458760 OAX458749:OBH458760 NRB458749:NRL458760 NHF458749:NHP458760 MXJ458749:MXT458760 MNN458749:MNX458760 MDR458749:MEB458760 LTV458749:LUF458760 LJZ458749:LKJ458760 LAD458749:LAN458760 KQH458749:KQR458760 KGL458749:KGV458760 JWP458749:JWZ458760 JMT458749:JND458760 JCX458749:JDH458760 ITB458749:ITL458760 IJF458749:IJP458760 HZJ458749:HZT458760 HPN458749:HPX458760 HFR458749:HGB458760 GVV458749:GWF458760 GLZ458749:GMJ458760 GCD458749:GCN458760 FSH458749:FSR458760 FIL458749:FIV458760 EYP458749:EYZ458760 EOT458749:EPD458760 EEX458749:EFH458760 DVB458749:DVL458760 DLF458749:DLP458760 DBJ458749:DBT458760 CRN458749:CRX458760 CHR458749:CIB458760 BXV458749:BYF458760 BNZ458749:BOJ458760 BED458749:BEN458760 AUH458749:AUR458760 AKL458749:AKV458760 AAP458749:AAZ458760 QT458749:RD458760 GX458749:HH458760 E458749:O458760 WTJ393213:WTT393224 WJN393213:WJX393224 VZR393213:WAB393224 VPV393213:VQF393224 VFZ393213:VGJ393224 UWD393213:UWN393224 UMH393213:UMR393224 UCL393213:UCV393224 TSP393213:TSZ393224 TIT393213:TJD393224 SYX393213:SZH393224 SPB393213:SPL393224 SFF393213:SFP393224 RVJ393213:RVT393224 RLN393213:RLX393224 RBR393213:RCB393224 QRV393213:QSF393224 QHZ393213:QIJ393224 PYD393213:PYN393224 POH393213:POR393224 PEL393213:PEV393224 OUP393213:OUZ393224 OKT393213:OLD393224 OAX393213:OBH393224 NRB393213:NRL393224 NHF393213:NHP393224 MXJ393213:MXT393224 MNN393213:MNX393224 MDR393213:MEB393224 LTV393213:LUF393224 LJZ393213:LKJ393224 LAD393213:LAN393224 KQH393213:KQR393224 KGL393213:KGV393224 JWP393213:JWZ393224 JMT393213:JND393224 JCX393213:JDH393224 ITB393213:ITL393224 IJF393213:IJP393224 HZJ393213:HZT393224 HPN393213:HPX393224 HFR393213:HGB393224 GVV393213:GWF393224 GLZ393213:GMJ393224 GCD393213:GCN393224 FSH393213:FSR393224 FIL393213:FIV393224 EYP393213:EYZ393224 EOT393213:EPD393224 EEX393213:EFH393224 DVB393213:DVL393224 DLF393213:DLP393224 DBJ393213:DBT393224 CRN393213:CRX393224 CHR393213:CIB393224 BXV393213:BYF393224 BNZ393213:BOJ393224 BED393213:BEN393224 AUH393213:AUR393224 AKL393213:AKV393224 AAP393213:AAZ393224 QT393213:RD393224 GX393213:HH393224 E393213:O393224 WTJ327677:WTT327688 WJN327677:WJX327688 VZR327677:WAB327688 VPV327677:VQF327688 VFZ327677:VGJ327688 UWD327677:UWN327688 UMH327677:UMR327688 UCL327677:UCV327688 TSP327677:TSZ327688 TIT327677:TJD327688 SYX327677:SZH327688 SPB327677:SPL327688 SFF327677:SFP327688 RVJ327677:RVT327688 RLN327677:RLX327688 RBR327677:RCB327688 QRV327677:QSF327688 QHZ327677:QIJ327688 PYD327677:PYN327688 POH327677:POR327688 PEL327677:PEV327688 OUP327677:OUZ327688 OKT327677:OLD327688 OAX327677:OBH327688 NRB327677:NRL327688 NHF327677:NHP327688 MXJ327677:MXT327688 MNN327677:MNX327688 MDR327677:MEB327688 LTV327677:LUF327688 LJZ327677:LKJ327688 LAD327677:LAN327688 KQH327677:KQR327688 KGL327677:KGV327688 JWP327677:JWZ327688 JMT327677:JND327688 JCX327677:JDH327688 ITB327677:ITL327688 IJF327677:IJP327688 HZJ327677:HZT327688 HPN327677:HPX327688 HFR327677:HGB327688 GVV327677:GWF327688 GLZ327677:GMJ327688 GCD327677:GCN327688 FSH327677:FSR327688 FIL327677:FIV327688 EYP327677:EYZ327688 EOT327677:EPD327688 EEX327677:EFH327688 DVB327677:DVL327688 DLF327677:DLP327688 DBJ327677:DBT327688 CRN327677:CRX327688 CHR327677:CIB327688 BXV327677:BYF327688 BNZ327677:BOJ327688 BED327677:BEN327688 AUH327677:AUR327688 AKL327677:AKV327688 AAP327677:AAZ327688 QT327677:RD327688 GX327677:HH327688 E327677:O327688 WTJ262141:WTT262152 WJN262141:WJX262152 VZR262141:WAB262152 VPV262141:VQF262152 VFZ262141:VGJ262152 UWD262141:UWN262152 UMH262141:UMR262152 UCL262141:UCV262152 TSP262141:TSZ262152 TIT262141:TJD262152 SYX262141:SZH262152 SPB262141:SPL262152 SFF262141:SFP262152 RVJ262141:RVT262152 RLN262141:RLX262152 RBR262141:RCB262152 QRV262141:QSF262152 QHZ262141:QIJ262152 PYD262141:PYN262152 POH262141:POR262152 PEL262141:PEV262152 OUP262141:OUZ262152 OKT262141:OLD262152 OAX262141:OBH262152 NRB262141:NRL262152 NHF262141:NHP262152 MXJ262141:MXT262152 MNN262141:MNX262152 MDR262141:MEB262152 LTV262141:LUF262152 LJZ262141:LKJ262152 LAD262141:LAN262152 KQH262141:KQR262152 KGL262141:KGV262152 JWP262141:JWZ262152 JMT262141:JND262152 JCX262141:JDH262152 ITB262141:ITL262152 IJF262141:IJP262152 HZJ262141:HZT262152 HPN262141:HPX262152 HFR262141:HGB262152 GVV262141:GWF262152 GLZ262141:GMJ262152 GCD262141:GCN262152 FSH262141:FSR262152 FIL262141:FIV262152 EYP262141:EYZ262152 EOT262141:EPD262152 EEX262141:EFH262152 DVB262141:DVL262152 DLF262141:DLP262152 DBJ262141:DBT262152 CRN262141:CRX262152 CHR262141:CIB262152 BXV262141:BYF262152 BNZ262141:BOJ262152 BED262141:BEN262152 AUH262141:AUR262152 AKL262141:AKV262152 AAP262141:AAZ262152 QT262141:RD262152 GX262141:HH262152 E262141:O262152 WTJ196605:WTT196616 WJN196605:WJX196616 VZR196605:WAB196616 VPV196605:VQF196616 VFZ196605:VGJ196616 UWD196605:UWN196616 UMH196605:UMR196616 UCL196605:UCV196616 TSP196605:TSZ196616 TIT196605:TJD196616 SYX196605:SZH196616 SPB196605:SPL196616 SFF196605:SFP196616 RVJ196605:RVT196616 RLN196605:RLX196616 RBR196605:RCB196616 QRV196605:QSF196616 QHZ196605:QIJ196616 PYD196605:PYN196616 POH196605:POR196616 PEL196605:PEV196616 OUP196605:OUZ196616 OKT196605:OLD196616 OAX196605:OBH196616 NRB196605:NRL196616 NHF196605:NHP196616 MXJ196605:MXT196616 MNN196605:MNX196616 MDR196605:MEB196616 LTV196605:LUF196616 LJZ196605:LKJ196616 LAD196605:LAN196616 KQH196605:KQR196616 KGL196605:KGV196616 JWP196605:JWZ196616 JMT196605:JND196616 JCX196605:JDH196616 ITB196605:ITL196616 IJF196605:IJP196616 HZJ196605:HZT196616 HPN196605:HPX196616 HFR196605:HGB196616 GVV196605:GWF196616 GLZ196605:GMJ196616 GCD196605:GCN196616 FSH196605:FSR196616 FIL196605:FIV196616 EYP196605:EYZ196616 EOT196605:EPD196616 EEX196605:EFH196616 DVB196605:DVL196616 DLF196605:DLP196616 DBJ196605:DBT196616 CRN196605:CRX196616 CHR196605:CIB196616 BXV196605:BYF196616 BNZ196605:BOJ196616 BED196605:BEN196616 AUH196605:AUR196616 AKL196605:AKV196616 AAP196605:AAZ196616 QT196605:RD196616 GX196605:HH196616 E196605:O196616 WTJ131069:WTT131080 WJN131069:WJX131080 VZR131069:WAB131080 VPV131069:VQF131080 VFZ131069:VGJ131080 UWD131069:UWN131080 UMH131069:UMR131080 UCL131069:UCV131080 TSP131069:TSZ131080 TIT131069:TJD131080 SYX131069:SZH131080 SPB131069:SPL131080 SFF131069:SFP131080 RVJ131069:RVT131080 RLN131069:RLX131080 RBR131069:RCB131080 QRV131069:QSF131080 QHZ131069:QIJ131080 PYD131069:PYN131080 POH131069:POR131080 PEL131069:PEV131080 OUP131069:OUZ131080 OKT131069:OLD131080 OAX131069:OBH131080 NRB131069:NRL131080 NHF131069:NHP131080 MXJ131069:MXT131080 MNN131069:MNX131080 MDR131069:MEB131080 LTV131069:LUF131080 LJZ131069:LKJ131080 LAD131069:LAN131080 KQH131069:KQR131080 KGL131069:KGV131080 JWP131069:JWZ131080 JMT131069:JND131080 JCX131069:JDH131080 ITB131069:ITL131080 IJF131069:IJP131080 HZJ131069:HZT131080 HPN131069:HPX131080 HFR131069:HGB131080 GVV131069:GWF131080 GLZ131069:GMJ131080 GCD131069:GCN131080 FSH131069:FSR131080 FIL131069:FIV131080 EYP131069:EYZ131080 EOT131069:EPD131080 EEX131069:EFH131080 DVB131069:DVL131080 DLF131069:DLP131080 DBJ131069:DBT131080 CRN131069:CRX131080 CHR131069:CIB131080 BXV131069:BYF131080 BNZ131069:BOJ131080 BED131069:BEN131080 AUH131069:AUR131080 AKL131069:AKV131080 AAP131069:AAZ131080 QT131069:RD131080 GX131069:HH131080 E131069:O131080 WTJ65533:WTT65544 WJN65533:WJX65544 VZR65533:WAB65544 VPV65533:VQF65544 VFZ65533:VGJ65544 UWD65533:UWN65544 UMH65533:UMR65544 UCL65533:UCV65544 TSP65533:TSZ65544 TIT65533:TJD65544 SYX65533:SZH65544 SPB65533:SPL65544 SFF65533:SFP65544 RVJ65533:RVT65544 RLN65533:RLX65544 RBR65533:RCB65544 QRV65533:QSF65544 QHZ65533:QIJ65544 PYD65533:PYN65544 POH65533:POR65544 PEL65533:PEV65544 OUP65533:OUZ65544 OKT65533:OLD65544 OAX65533:OBH65544 NRB65533:NRL65544 NHF65533:NHP65544 MXJ65533:MXT65544 MNN65533:MNX65544 MDR65533:MEB65544 LTV65533:LUF65544 LJZ65533:LKJ65544 LAD65533:LAN65544 KQH65533:KQR65544 KGL65533:KGV65544 JWP65533:JWZ65544 JMT65533:JND65544 JCX65533:JDH65544 ITB65533:ITL65544 IJF65533:IJP65544 HZJ65533:HZT65544 HPN65533:HPX65544 HFR65533:HGB65544 GVV65533:GWF65544 GLZ65533:GMJ65544 GCD65533:GCN65544 FSH65533:FSR65544 FIL65533:FIV65544 EYP65533:EYZ65544 EOT65533:EPD65544 EEX65533:EFH65544 DVB65533:DVL65544 DLF65533:DLP65544 DBJ65533:DBT65544 CRN65533:CRX65544 CHR65533:CIB65544 BXV65533:BYF65544 BNZ65533:BOJ65544 BED65533:BEN65544 AUH65533:AUR65544 AKL65533:AKV65544 AAP65533:AAZ65544 QT65533:RD65544 GX65533:HH65544 E65533:O65544" xr:uid="{00000000-0002-0000-0000-00001A000000}">
      <formula1>$AT$5:$AT$156</formula1>
    </dataValidation>
    <dataValidation errorStyle="warning" operator="equal" allowBlank="1" showInputMessage="1" showErrorMessage="1" errorTitle="Superficie" error="La superficie total actual debe coincidir con el capital territorial declarado." sqref="T119:V119" xr:uid="{00000000-0002-0000-0000-00001B000000}"/>
    <dataValidation type="list" showErrorMessage="1" error="ELIJA UN VALOR DE LA LISTA" sqref="N10:T10" xr:uid="{00000000-0002-0000-0000-00001C000000}">
      <formula1>INDIRECT(N9)</formula1>
    </dataValidation>
    <dataValidation type="whole" allowBlank="1" showInputMessage="1" showErrorMessage="1" error="Inserte un valor entre 1920 y 2020" sqref="O31:R42 O49:R60" xr:uid="{9E718E21-9141-4932-892E-14659C4250A5}">
      <formula1>1920</formula1>
      <formula2>2025</formula2>
    </dataValidation>
    <dataValidation type="whole" allowBlank="1" showInputMessage="1" showErrorMessage="1" sqref="R87:T98 R69:T80" xr:uid="{77A0B020-C6B9-482C-AAFD-1E0CA2DCFC05}">
      <formula1>1920</formula1>
      <formula2>2025</formula2>
    </dataValidation>
  </dataValidations>
  <pageMargins left="0.23622047244094491" right="0.23622047244094491" top="0.74803149606299213" bottom="0.74803149606299213" header="0.31496062992125984" footer="0.31496062992125984"/>
  <pageSetup paperSize="9" scale="8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26" r:id="rId5" name="Button 2">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27" r:id="rId6" name="Button 3">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28" r:id="rId7" name="Button 4">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29" r:id="rId8" name="Button 5">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30" r:id="rId9" name="Button 6">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31" r:id="rId10" name="Button 7">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32" r:id="rId11" name="Button 8">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33" r:id="rId12" name="Button 9">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34" r:id="rId13" name="Button 10">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35" r:id="rId14" name="Button 11">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36" r:id="rId15" name="Button 12">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37" r:id="rId16" name="Button 13">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38" r:id="rId17" name="Button 14">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39" r:id="rId18" name="Button 15">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40" r:id="rId19" name="Button 16">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41" r:id="rId20" name="Button 17">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42" r:id="rId21" name="Button 18">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43" r:id="rId22" name="Button 19">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44" r:id="rId23" name="Button 20">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45" r:id="rId24" name="Button 21">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46" r:id="rId25" name="Button 22">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47" r:id="rId26" name="Button 23">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48" r:id="rId27" name="Button 24">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49" r:id="rId28" name="Button 25">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50" r:id="rId29" name="Button 26">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51" r:id="rId30" name="Button 27">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52" r:id="rId31" name="Button 28">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53" r:id="rId32" name="Button 29">
              <controlPr defaultSize="0" print="0" autoFill="0" autoPict="0">
                <anchor moveWithCells="1" sizeWithCells="1">
                  <from>
                    <xdr:col>37</xdr:col>
                    <xdr:colOff>0</xdr:colOff>
                    <xdr:row>1</xdr:row>
                    <xdr:rowOff>22860</xdr:rowOff>
                  </from>
                  <to>
                    <xdr:col>37</xdr:col>
                    <xdr:colOff>0</xdr:colOff>
                    <xdr:row>1</xdr:row>
                    <xdr:rowOff>152400</xdr:rowOff>
                  </to>
                </anchor>
              </controlPr>
            </control>
          </mc:Choice>
        </mc:AlternateContent>
        <mc:AlternateContent xmlns:mc="http://schemas.openxmlformats.org/markup-compatibility/2006">
          <mc:Choice Requires="x14">
            <control shapeId="1054" r:id="rId33" name="Button 30">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55" r:id="rId34" name="Button 31">
              <controlPr defaultSize="0" print="0" autoFill="0" autoPict="0">
                <anchor moveWithCells="1" sizeWithCells="1">
                  <from>
                    <xdr:col>37</xdr:col>
                    <xdr:colOff>0</xdr:colOff>
                    <xdr:row>1</xdr:row>
                    <xdr:rowOff>30480</xdr:rowOff>
                  </from>
                  <to>
                    <xdr:col>37</xdr:col>
                    <xdr:colOff>0</xdr:colOff>
                    <xdr:row>1</xdr:row>
                    <xdr:rowOff>160020</xdr:rowOff>
                  </to>
                </anchor>
              </controlPr>
            </control>
          </mc:Choice>
        </mc:AlternateContent>
        <mc:AlternateContent xmlns:mc="http://schemas.openxmlformats.org/markup-compatibility/2006">
          <mc:Choice Requires="x14">
            <control shapeId="1056" r:id="rId35" name="Button 32">
              <controlPr defaultSize="0" print="0" autoFill="0" autoPict="0">
                <anchor moveWithCells="1" sizeWithCells="1">
                  <from>
                    <xdr:col>37</xdr:col>
                    <xdr:colOff>0</xdr:colOff>
                    <xdr:row>1</xdr:row>
                    <xdr:rowOff>7620</xdr:rowOff>
                  </from>
                  <to>
                    <xdr:col>37</xdr:col>
                    <xdr:colOff>0</xdr:colOff>
                    <xdr:row>1</xdr:row>
                    <xdr:rowOff>160020</xdr:rowOff>
                  </to>
                </anchor>
              </controlPr>
            </control>
          </mc:Choice>
        </mc:AlternateContent>
        <mc:AlternateContent xmlns:mc="http://schemas.openxmlformats.org/markup-compatibility/2006">
          <mc:Choice Requires="x14">
            <control shapeId="1057" r:id="rId36" name="Option Button 33">
              <controlPr defaultSize="0" autoFill="0" autoLine="0" autoPict="0">
                <anchor moveWithCells="1" sizeWithCells="1">
                  <from>
                    <xdr:col>37</xdr:col>
                    <xdr:colOff>0</xdr:colOff>
                    <xdr:row>16</xdr:row>
                    <xdr:rowOff>137160</xdr:rowOff>
                  </from>
                  <to>
                    <xdr:col>37</xdr:col>
                    <xdr:colOff>0</xdr:colOff>
                    <xdr:row>18</xdr:row>
                    <xdr:rowOff>22860</xdr:rowOff>
                  </to>
                </anchor>
              </controlPr>
            </control>
          </mc:Choice>
        </mc:AlternateContent>
        <mc:AlternateContent xmlns:mc="http://schemas.openxmlformats.org/markup-compatibility/2006">
          <mc:Choice Requires="x14">
            <control shapeId="1058" r:id="rId37" name="Option Button 34">
              <controlPr defaultSize="0" autoFill="0" autoLine="0" autoPict="0">
                <anchor moveWithCells="1" sizeWithCells="1">
                  <from>
                    <xdr:col>37</xdr:col>
                    <xdr:colOff>0</xdr:colOff>
                    <xdr:row>16</xdr:row>
                    <xdr:rowOff>144780</xdr:rowOff>
                  </from>
                  <to>
                    <xdr:col>37</xdr:col>
                    <xdr:colOff>0</xdr:colOff>
                    <xdr:row>18</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4">
        <x14:dataValidation type="decimal" allowBlank="1" showInputMessage="1" showErrorMessage="1" error="Introduzca un valor entre 0 y 999999" xr:uid="{00000000-0002-0000-0000-00001D000000}">
          <x14:formula1>
            <xm:f>0</xm:f>
          </x14:formula1>
          <x14:formula2>
            <xm:f>999999</xm:f>
          </x14:formula2>
          <xm:sqref>Z117:AB118 HS117:HU118 RO117:RQ118 ABK117:ABM118 ALG117:ALI118 AVC117:AVE118 BEY117:BFA118 BOU117:BOW118 BYQ117:BYS118 CIM117:CIO118 CSI117:CSK118 DCE117:DCG118 DMA117:DMC118 DVW117:DVY118 EFS117:EFU118 EPO117:EPQ118 EZK117:EZM118 FJG117:FJI118 FTC117:FTE118 GCY117:GDA118 GMU117:GMW118 GWQ117:GWS118 HGM117:HGO118 HQI117:HQK118 IAE117:IAG118 IKA117:IKC118 ITW117:ITY118 JDS117:JDU118 JNO117:JNQ118 JXK117:JXM118 KHG117:KHI118 KRC117:KRE118 LAY117:LBA118 LKU117:LKW118 LUQ117:LUS118 MEM117:MEO118 MOI117:MOK118 MYE117:MYG118 NIA117:NIC118 NRW117:NRY118 OBS117:OBU118 OLO117:OLQ118 OVK117:OVM118 PFG117:PFI118 PPC117:PPE118 PYY117:PZA118 QIU117:QIW118 QSQ117:QSS118 RCM117:RCO118 RMI117:RMK118 RWE117:RWG118 SGA117:SGC118 SPW117:SPY118 SZS117:SZU118 TJO117:TJQ118 TTK117:TTM118 UDG117:UDI118 UNC117:UNE118 UWY117:UXA118 VGU117:VGW118 VQQ117:VQS118 WAM117:WAO118 WKI117:WKK118 WUE117:WUG118 AA65545:AC65546 HT65545:HV65546 RP65545:RR65546 ABL65545:ABN65546 ALH65545:ALJ65546 AVD65545:AVF65546 BEZ65545:BFB65546 BOV65545:BOX65546 BYR65545:BYT65546 CIN65545:CIP65546 CSJ65545:CSL65546 DCF65545:DCH65546 DMB65545:DMD65546 DVX65545:DVZ65546 EFT65545:EFV65546 EPP65545:EPR65546 EZL65545:EZN65546 FJH65545:FJJ65546 FTD65545:FTF65546 GCZ65545:GDB65546 GMV65545:GMX65546 GWR65545:GWT65546 HGN65545:HGP65546 HQJ65545:HQL65546 IAF65545:IAH65546 IKB65545:IKD65546 ITX65545:ITZ65546 JDT65545:JDV65546 JNP65545:JNR65546 JXL65545:JXN65546 KHH65545:KHJ65546 KRD65545:KRF65546 LAZ65545:LBB65546 LKV65545:LKX65546 LUR65545:LUT65546 MEN65545:MEP65546 MOJ65545:MOL65546 MYF65545:MYH65546 NIB65545:NID65546 NRX65545:NRZ65546 OBT65545:OBV65546 OLP65545:OLR65546 OVL65545:OVN65546 PFH65545:PFJ65546 PPD65545:PPF65546 PYZ65545:PZB65546 QIV65545:QIX65546 QSR65545:QST65546 RCN65545:RCP65546 RMJ65545:RML65546 RWF65545:RWH65546 SGB65545:SGD65546 SPX65545:SPZ65546 SZT65545:SZV65546 TJP65545:TJR65546 TTL65545:TTN65546 UDH65545:UDJ65546 UND65545:UNF65546 UWZ65545:UXB65546 VGV65545:VGX65546 VQR65545:VQT65546 WAN65545:WAP65546 WKJ65545:WKL65546 WUF65545:WUH65546 AA131081:AC131082 HT131081:HV131082 RP131081:RR131082 ABL131081:ABN131082 ALH131081:ALJ131082 AVD131081:AVF131082 BEZ131081:BFB131082 BOV131081:BOX131082 BYR131081:BYT131082 CIN131081:CIP131082 CSJ131081:CSL131082 DCF131081:DCH131082 DMB131081:DMD131082 DVX131081:DVZ131082 EFT131081:EFV131082 EPP131081:EPR131082 EZL131081:EZN131082 FJH131081:FJJ131082 FTD131081:FTF131082 GCZ131081:GDB131082 GMV131081:GMX131082 GWR131081:GWT131082 HGN131081:HGP131082 HQJ131081:HQL131082 IAF131081:IAH131082 IKB131081:IKD131082 ITX131081:ITZ131082 JDT131081:JDV131082 JNP131081:JNR131082 JXL131081:JXN131082 KHH131081:KHJ131082 KRD131081:KRF131082 LAZ131081:LBB131082 LKV131081:LKX131082 LUR131081:LUT131082 MEN131081:MEP131082 MOJ131081:MOL131082 MYF131081:MYH131082 NIB131081:NID131082 NRX131081:NRZ131082 OBT131081:OBV131082 OLP131081:OLR131082 OVL131081:OVN131082 PFH131081:PFJ131082 PPD131081:PPF131082 PYZ131081:PZB131082 QIV131081:QIX131082 QSR131081:QST131082 RCN131081:RCP131082 RMJ131081:RML131082 RWF131081:RWH131082 SGB131081:SGD131082 SPX131081:SPZ131082 SZT131081:SZV131082 TJP131081:TJR131082 TTL131081:TTN131082 UDH131081:UDJ131082 UND131081:UNF131082 UWZ131081:UXB131082 VGV131081:VGX131082 VQR131081:VQT131082 WAN131081:WAP131082 WKJ131081:WKL131082 WUF131081:WUH131082 AA196617:AC196618 HT196617:HV196618 RP196617:RR196618 ABL196617:ABN196618 ALH196617:ALJ196618 AVD196617:AVF196618 BEZ196617:BFB196618 BOV196617:BOX196618 BYR196617:BYT196618 CIN196617:CIP196618 CSJ196617:CSL196618 DCF196617:DCH196618 DMB196617:DMD196618 DVX196617:DVZ196618 EFT196617:EFV196618 EPP196617:EPR196618 EZL196617:EZN196618 FJH196617:FJJ196618 FTD196617:FTF196618 GCZ196617:GDB196618 GMV196617:GMX196618 GWR196617:GWT196618 HGN196617:HGP196618 HQJ196617:HQL196618 IAF196617:IAH196618 IKB196617:IKD196618 ITX196617:ITZ196618 JDT196617:JDV196618 JNP196617:JNR196618 JXL196617:JXN196618 KHH196617:KHJ196618 KRD196617:KRF196618 LAZ196617:LBB196618 LKV196617:LKX196618 LUR196617:LUT196618 MEN196617:MEP196618 MOJ196617:MOL196618 MYF196617:MYH196618 NIB196617:NID196618 NRX196617:NRZ196618 OBT196617:OBV196618 OLP196617:OLR196618 OVL196617:OVN196618 PFH196617:PFJ196618 PPD196617:PPF196618 PYZ196617:PZB196618 QIV196617:QIX196618 QSR196617:QST196618 RCN196617:RCP196618 RMJ196617:RML196618 RWF196617:RWH196618 SGB196617:SGD196618 SPX196617:SPZ196618 SZT196617:SZV196618 TJP196617:TJR196618 TTL196617:TTN196618 UDH196617:UDJ196618 UND196617:UNF196618 UWZ196617:UXB196618 VGV196617:VGX196618 VQR196617:VQT196618 WAN196617:WAP196618 WKJ196617:WKL196618 WUF196617:WUH196618 AA262153:AC262154 HT262153:HV262154 RP262153:RR262154 ABL262153:ABN262154 ALH262153:ALJ262154 AVD262153:AVF262154 BEZ262153:BFB262154 BOV262153:BOX262154 BYR262153:BYT262154 CIN262153:CIP262154 CSJ262153:CSL262154 DCF262153:DCH262154 DMB262153:DMD262154 DVX262153:DVZ262154 EFT262153:EFV262154 EPP262153:EPR262154 EZL262153:EZN262154 FJH262153:FJJ262154 FTD262153:FTF262154 GCZ262153:GDB262154 GMV262153:GMX262154 GWR262153:GWT262154 HGN262153:HGP262154 HQJ262153:HQL262154 IAF262153:IAH262154 IKB262153:IKD262154 ITX262153:ITZ262154 JDT262153:JDV262154 JNP262153:JNR262154 JXL262153:JXN262154 KHH262153:KHJ262154 KRD262153:KRF262154 LAZ262153:LBB262154 LKV262153:LKX262154 LUR262153:LUT262154 MEN262153:MEP262154 MOJ262153:MOL262154 MYF262153:MYH262154 NIB262153:NID262154 NRX262153:NRZ262154 OBT262153:OBV262154 OLP262153:OLR262154 OVL262153:OVN262154 PFH262153:PFJ262154 PPD262153:PPF262154 PYZ262153:PZB262154 QIV262153:QIX262154 QSR262153:QST262154 RCN262153:RCP262154 RMJ262153:RML262154 RWF262153:RWH262154 SGB262153:SGD262154 SPX262153:SPZ262154 SZT262153:SZV262154 TJP262153:TJR262154 TTL262153:TTN262154 UDH262153:UDJ262154 UND262153:UNF262154 UWZ262153:UXB262154 VGV262153:VGX262154 VQR262153:VQT262154 WAN262153:WAP262154 WKJ262153:WKL262154 WUF262153:WUH262154 AA327689:AC327690 HT327689:HV327690 RP327689:RR327690 ABL327689:ABN327690 ALH327689:ALJ327690 AVD327689:AVF327690 BEZ327689:BFB327690 BOV327689:BOX327690 BYR327689:BYT327690 CIN327689:CIP327690 CSJ327689:CSL327690 DCF327689:DCH327690 DMB327689:DMD327690 DVX327689:DVZ327690 EFT327689:EFV327690 EPP327689:EPR327690 EZL327689:EZN327690 FJH327689:FJJ327690 FTD327689:FTF327690 GCZ327689:GDB327690 GMV327689:GMX327690 GWR327689:GWT327690 HGN327689:HGP327690 HQJ327689:HQL327690 IAF327689:IAH327690 IKB327689:IKD327690 ITX327689:ITZ327690 JDT327689:JDV327690 JNP327689:JNR327690 JXL327689:JXN327690 KHH327689:KHJ327690 KRD327689:KRF327690 LAZ327689:LBB327690 LKV327689:LKX327690 LUR327689:LUT327690 MEN327689:MEP327690 MOJ327689:MOL327690 MYF327689:MYH327690 NIB327689:NID327690 NRX327689:NRZ327690 OBT327689:OBV327690 OLP327689:OLR327690 OVL327689:OVN327690 PFH327689:PFJ327690 PPD327689:PPF327690 PYZ327689:PZB327690 QIV327689:QIX327690 QSR327689:QST327690 RCN327689:RCP327690 RMJ327689:RML327690 RWF327689:RWH327690 SGB327689:SGD327690 SPX327689:SPZ327690 SZT327689:SZV327690 TJP327689:TJR327690 TTL327689:TTN327690 UDH327689:UDJ327690 UND327689:UNF327690 UWZ327689:UXB327690 VGV327689:VGX327690 VQR327689:VQT327690 WAN327689:WAP327690 WKJ327689:WKL327690 WUF327689:WUH327690 AA393225:AC393226 HT393225:HV393226 RP393225:RR393226 ABL393225:ABN393226 ALH393225:ALJ393226 AVD393225:AVF393226 BEZ393225:BFB393226 BOV393225:BOX393226 BYR393225:BYT393226 CIN393225:CIP393226 CSJ393225:CSL393226 DCF393225:DCH393226 DMB393225:DMD393226 DVX393225:DVZ393226 EFT393225:EFV393226 EPP393225:EPR393226 EZL393225:EZN393226 FJH393225:FJJ393226 FTD393225:FTF393226 GCZ393225:GDB393226 GMV393225:GMX393226 GWR393225:GWT393226 HGN393225:HGP393226 HQJ393225:HQL393226 IAF393225:IAH393226 IKB393225:IKD393226 ITX393225:ITZ393226 JDT393225:JDV393226 JNP393225:JNR393226 JXL393225:JXN393226 KHH393225:KHJ393226 KRD393225:KRF393226 LAZ393225:LBB393226 LKV393225:LKX393226 LUR393225:LUT393226 MEN393225:MEP393226 MOJ393225:MOL393226 MYF393225:MYH393226 NIB393225:NID393226 NRX393225:NRZ393226 OBT393225:OBV393226 OLP393225:OLR393226 OVL393225:OVN393226 PFH393225:PFJ393226 PPD393225:PPF393226 PYZ393225:PZB393226 QIV393225:QIX393226 QSR393225:QST393226 RCN393225:RCP393226 RMJ393225:RML393226 RWF393225:RWH393226 SGB393225:SGD393226 SPX393225:SPZ393226 SZT393225:SZV393226 TJP393225:TJR393226 TTL393225:TTN393226 UDH393225:UDJ393226 UND393225:UNF393226 UWZ393225:UXB393226 VGV393225:VGX393226 VQR393225:VQT393226 WAN393225:WAP393226 WKJ393225:WKL393226 WUF393225:WUH393226 AA458761:AC458762 HT458761:HV458762 RP458761:RR458762 ABL458761:ABN458762 ALH458761:ALJ458762 AVD458761:AVF458762 BEZ458761:BFB458762 BOV458761:BOX458762 BYR458761:BYT458762 CIN458761:CIP458762 CSJ458761:CSL458762 DCF458761:DCH458762 DMB458761:DMD458762 DVX458761:DVZ458762 EFT458761:EFV458762 EPP458761:EPR458762 EZL458761:EZN458762 FJH458761:FJJ458762 FTD458761:FTF458762 GCZ458761:GDB458762 GMV458761:GMX458762 GWR458761:GWT458762 HGN458761:HGP458762 HQJ458761:HQL458762 IAF458761:IAH458762 IKB458761:IKD458762 ITX458761:ITZ458762 JDT458761:JDV458762 JNP458761:JNR458762 JXL458761:JXN458762 KHH458761:KHJ458762 KRD458761:KRF458762 LAZ458761:LBB458762 LKV458761:LKX458762 LUR458761:LUT458762 MEN458761:MEP458762 MOJ458761:MOL458762 MYF458761:MYH458762 NIB458761:NID458762 NRX458761:NRZ458762 OBT458761:OBV458762 OLP458761:OLR458762 OVL458761:OVN458762 PFH458761:PFJ458762 PPD458761:PPF458762 PYZ458761:PZB458762 QIV458761:QIX458762 QSR458761:QST458762 RCN458761:RCP458762 RMJ458761:RML458762 RWF458761:RWH458762 SGB458761:SGD458762 SPX458761:SPZ458762 SZT458761:SZV458762 TJP458761:TJR458762 TTL458761:TTN458762 UDH458761:UDJ458762 UND458761:UNF458762 UWZ458761:UXB458762 VGV458761:VGX458762 VQR458761:VQT458762 WAN458761:WAP458762 WKJ458761:WKL458762 WUF458761:WUH458762 AA524297:AC524298 HT524297:HV524298 RP524297:RR524298 ABL524297:ABN524298 ALH524297:ALJ524298 AVD524297:AVF524298 BEZ524297:BFB524298 BOV524297:BOX524298 BYR524297:BYT524298 CIN524297:CIP524298 CSJ524297:CSL524298 DCF524297:DCH524298 DMB524297:DMD524298 DVX524297:DVZ524298 EFT524297:EFV524298 EPP524297:EPR524298 EZL524297:EZN524298 FJH524297:FJJ524298 FTD524297:FTF524298 GCZ524297:GDB524298 GMV524297:GMX524298 GWR524297:GWT524298 HGN524297:HGP524298 HQJ524297:HQL524298 IAF524297:IAH524298 IKB524297:IKD524298 ITX524297:ITZ524298 JDT524297:JDV524298 JNP524297:JNR524298 JXL524297:JXN524298 KHH524297:KHJ524298 KRD524297:KRF524298 LAZ524297:LBB524298 LKV524297:LKX524298 LUR524297:LUT524298 MEN524297:MEP524298 MOJ524297:MOL524298 MYF524297:MYH524298 NIB524297:NID524298 NRX524297:NRZ524298 OBT524297:OBV524298 OLP524297:OLR524298 OVL524297:OVN524298 PFH524297:PFJ524298 PPD524297:PPF524298 PYZ524297:PZB524298 QIV524297:QIX524298 QSR524297:QST524298 RCN524297:RCP524298 RMJ524297:RML524298 RWF524297:RWH524298 SGB524297:SGD524298 SPX524297:SPZ524298 SZT524297:SZV524298 TJP524297:TJR524298 TTL524297:TTN524298 UDH524297:UDJ524298 UND524297:UNF524298 UWZ524297:UXB524298 VGV524297:VGX524298 VQR524297:VQT524298 WAN524297:WAP524298 WKJ524297:WKL524298 WUF524297:WUH524298 AA589833:AC589834 HT589833:HV589834 RP589833:RR589834 ABL589833:ABN589834 ALH589833:ALJ589834 AVD589833:AVF589834 BEZ589833:BFB589834 BOV589833:BOX589834 BYR589833:BYT589834 CIN589833:CIP589834 CSJ589833:CSL589834 DCF589833:DCH589834 DMB589833:DMD589834 DVX589833:DVZ589834 EFT589833:EFV589834 EPP589833:EPR589834 EZL589833:EZN589834 FJH589833:FJJ589834 FTD589833:FTF589834 GCZ589833:GDB589834 GMV589833:GMX589834 GWR589833:GWT589834 HGN589833:HGP589834 HQJ589833:HQL589834 IAF589833:IAH589834 IKB589833:IKD589834 ITX589833:ITZ589834 JDT589833:JDV589834 JNP589833:JNR589834 JXL589833:JXN589834 KHH589833:KHJ589834 KRD589833:KRF589834 LAZ589833:LBB589834 LKV589833:LKX589834 LUR589833:LUT589834 MEN589833:MEP589834 MOJ589833:MOL589834 MYF589833:MYH589834 NIB589833:NID589834 NRX589833:NRZ589834 OBT589833:OBV589834 OLP589833:OLR589834 OVL589833:OVN589834 PFH589833:PFJ589834 PPD589833:PPF589834 PYZ589833:PZB589834 QIV589833:QIX589834 QSR589833:QST589834 RCN589833:RCP589834 RMJ589833:RML589834 RWF589833:RWH589834 SGB589833:SGD589834 SPX589833:SPZ589834 SZT589833:SZV589834 TJP589833:TJR589834 TTL589833:TTN589834 UDH589833:UDJ589834 UND589833:UNF589834 UWZ589833:UXB589834 VGV589833:VGX589834 VQR589833:VQT589834 WAN589833:WAP589834 WKJ589833:WKL589834 WUF589833:WUH589834 AA655369:AC655370 HT655369:HV655370 RP655369:RR655370 ABL655369:ABN655370 ALH655369:ALJ655370 AVD655369:AVF655370 BEZ655369:BFB655370 BOV655369:BOX655370 BYR655369:BYT655370 CIN655369:CIP655370 CSJ655369:CSL655370 DCF655369:DCH655370 DMB655369:DMD655370 DVX655369:DVZ655370 EFT655369:EFV655370 EPP655369:EPR655370 EZL655369:EZN655370 FJH655369:FJJ655370 FTD655369:FTF655370 GCZ655369:GDB655370 GMV655369:GMX655370 GWR655369:GWT655370 HGN655369:HGP655370 HQJ655369:HQL655370 IAF655369:IAH655370 IKB655369:IKD655370 ITX655369:ITZ655370 JDT655369:JDV655370 JNP655369:JNR655370 JXL655369:JXN655370 KHH655369:KHJ655370 KRD655369:KRF655370 LAZ655369:LBB655370 LKV655369:LKX655370 LUR655369:LUT655370 MEN655369:MEP655370 MOJ655369:MOL655370 MYF655369:MYH655370 NIB655369:NID655370 NRX655369:NRZ655370 OBT655369:OBV655370 OLP655369:OLR655370 OVL655369:OVN655370 PFH655369:PFJ655370 PPD655369:PPF655370 PYZ655369:PZB655370 QIV655369:QIX655370 QSR655369:QST655370 RCN655369:RCP655370 RMJ655369:RML655370 RWF655369:RWH655370 SGB655369:SGD655370 SPX655369:SPZ655370 SZT655369:SZV655370 TJP655369:TJR655370 TTL655369:TTN655370 UDH655369:UDJ655370 UND655369:UNF655370 UWZ655369:UXB655370 VGV655369:VGX655370 VQR655369:VQT655370 WAN655369:WAP655370 WKJ655369:WKL655370 WUF655369:WUH655370 AA720905:AC720906 HT720905:HV720906 RP720905:RR720906 ABL720905:ABN720906 ALH720905:ALJ720906 AVD720905:AVF720906 BEZ720905:BFB720906 BOV720905:BOX720906 BYR720905:BYT720906 CIN720905:CIP720906 CSJ720905:CSL720906 DCF720905:DCH720906 DMB720905:DMD720906 DVX720905:DVZ720906 EFT720905:EFV720906 EPP720905:EPR720906 EZL720905:EZN720906 FJH720905:FJJ720906 FTD720905:FTF720906 GCZ720905:GDB720906 GMV720905:GMX720906 GWR720905:GWT720906 HGN720905:HGP720906 HQJ720905:HQL720906 IAF720905:IAH720906 IKB720905:IKD720906 ITX720905:ITZ720906 JDT720905:JDV720906 JNP720905:JNR720906 JXL720905:JXN720906 KHH720905:KHJ720906 KRD720905:KRF720906 LAZ720905:LBB720906 LKV720905:LKX720906 LUR720905:LUT720906 MEN720905:MEP720906 MOJ720905:MOL720906 MYF720905:MYH720906 NIB720905:NID720906 NRX720905:NRZ720906 OBT720905:OBV720906 OLP720905:OLR720906 OVL720905:OVN720906 PFH720905:PFJ720906 PPD720905:PPF720906 PYZ720905:PZB720906 QIV720905:QIX720906 QSR720905:QST720906 RCN720905:RCP720906 RMJ720905:RML720906 RWF720905:RWH720906 SGB720905:SGD720906 SPX720905:SPZ720906 SZT720905:SZV720906 TJP720905:TJR720906 TTL720905:TTN720906 UDH720905:UDJ720906 UND720905:UNF720906 UWZ720905:UXB720906 VGV720905:VGX720906 VQR720905:VQT720906 WAN720905:WAP720906 WKJ720905:WKL720906 WUF720905:WUH720906 AA786441:AC786442 HT786441:HV786442 RP786441:RR786442 ABL786441:ABN786442 ALH786441:ALJ786442 AVD786441:AVF786442 BEZ786441:BFB786442 BOV786441:BOX786442 BYR786441:BYT786442 CIN786441:CIP786442 CSJ786441:CSL786442 DCF786441:DCH786442 DMB786441:DMD786442 DVX786441:DVZ786442 EFT786441:EFV786442 EPP786441:EPR786442 EZL786441:EZN786442 FJH786441:FJJ786442 FTD786441:FTF786442 GCZ786441:GDB786442 GMV786441:GMX786442 GWR786441:GWT786442 HGN786441:HGP786442 HQJ786441:HQL786442 IAF786441:IAH786442 IKB786441:IKD786442 ITX786441:ITZ786442 JDT786441:JDV786442 JNP786441:JNR786442 JXL786441:JXN786442 KHH786441:KHJ786442 KRD786441:KRF786442 LAZ786441:LBB786442 LKV786441:LKX786442 LUR786441:LUT786442 MEN786441:MEP786442 MOJ786441:MOL786442 MYF786441:MYH786442 NIB786441:NID786442 NRX786441:NRZ786442 OBT786441:OBV786442 OLP786441:OLR786442 OVL786441:OVN786442 PFH786441:PFJ786442 PPD786441:PPF786442 PYZ786441:PZB786442 QIV786441:QIX786442 QSR786441:QST786442 RCN786441:RCP786442 RMJ786441:RML786442 RWF786441:RWH786442 SGB786441:SGD786442 SPX786441:SPZ786442 SZT786441:SZV786442 TJP786441:TJR786442 TTL786441:TTN786442 UDH786441:UDJ786442 UND786441:UNF786442 UWZ786441:UXB786442 VGV786441:VGX786442 VQR786441:VQT786442 WAN786441:WAP786442 WKJ786441:WKL786442 WUF786441:WUH786442 AA851977:AC851978 HT851977:HV851978 RP851977:RR851978 ABL851977:ABN851978 ALH851977:ALJ851978 AVD851977:AVF851978 BEZ851977:BFB851978 BOV851977:BOX851978 BYR851977:BYT851978 CIN851977:CIP851978 CSJ851977:CSL851978 DCF851977:DCH851978 DMB851977:DMD851978 DVX851977:DVZ851978 EFT851977:EFV851978 EPP851977:EPR851978 EZL851977:EZN851978 FJH851977:FJJ851978 FTD851977:FTF851978 GCZ851977:GDB851978 GMV851977:GMX851978 GWR851977:GWT851978 HGN851977:HGP851978 HQJ851977:HQL851978 IAF851977:IAH851978 IKB851977:IKD851978 ITX851977:ITZ851978 JDT851977:JDV851978 JNP851977:JNR851978 JXL851977:JXN851978 KHH851977:KHJ851978 KRD851977:KRF851978 LAZ851977:LBB851978 LKV851977:LKX851978 LUR851977:LUT851978 MEN851977:MEP851978 MOJ851977:MOL851978 MYF851977:MYH851978 NIB851977:NID851978 NRX851977:NRZ851978 OBT851977:OBV851978 OLP851977:OLR851978 OVL851977:OVN851978 PFH851977:PFJ851978 PPD851977:PPF851978 PYZ851977:PZB851978 QIV851977:QIX851978 QSR851977:QST851978 RCN851977:RCP851978 RMJ851977:RML851978 RWF851977:RWH851978 SGB851977:SGD851978 SPX851977:SPZ851978 SZT851977:SZV851978 TJP851977:TJR851978 TTL851977:TTN851978 UDH851977:UDJ851978 UND851977:UNF851978 UWZ851977:UXB851978 VGV851977:VGX851978 VQR851977:VQT851978 WAN851977:WAP851978 WKJ851977:WKL851978 WUF851977:WUH851978 AA917513:AC917514 HT917513:HV917514 RP917513:RR917514 ABL917513:ABN917514 ALH917513:ALJ917514 AVD917513:AVF917514 BEZ917513:BFB917514 BOV917513:BOX917514 BYR917513:BYT917514 CIN917513:CIP917514 CSJ917513:CSL917514 DCF917513:DCH917514 DMB917513:DMD917514 DVX917513:DVZ917514 EFT917513:EFV917514 EPP917513:EPR917514 EZL917513:EZN917514 FJH917513:FJJ917514 FTD917513:FTF917514 GCZ917513:GDB917514 GMV917513:GMX917514 GWR917513:GWT917514 HGN917513:HGP917514 HQJ917513:HQL917514 IAF917513:IAH917514 IKB917513:IKD917514 ITX917513:ITZ917514 JDT917513:JDV917514 JNP917513:JNR917514 JXL917513:JXN917514 KHH917513:KHJ917514 KRD917513:KRF917514 LAZ917513:LBB917514 LKV917513:LKX917514 LUR917513:LUT917514 MEN917513:MEP917514 MOJ917513:MOL917514 MYF917513:MYH917514 NIB917513:NID917514 NRX917513:NRZ917514 OBT917513:OBV917514 OLP917513:OLR917514 OVL917513:OVN917514 PFH917513:PFJ917514 PPD917513:PPF917514 PYZ917513:PZB917514 QIV917513:QIX917514 QSR917513:QST917514 RCN917513:RCP917514 RMJ917513:RML917514 RWF917513:RWH917514 SGB917513:SGD917514 SPX917513:SPZ917514 SZT917513:SZV917514 TJP917513:TJR917514 TTL917513:TTN917514 UDH917513:UDJ917514 UND917513:UNF917514 UWZ917513:UXB917514 VGV917513:VGX917514 VQR917513:VQT917514 WAN917513:WAP917514 WKJ917513:WKL917514 WUF917513:WUH917514 AA983049:AC983050 HT983049:HV983050 RP983049:RR983050 ABL983049:ABN983050 ALH983049:ALJ983050 AVD983049:AVF983050 BEZ983049:BFB983050 BOV983049:BOX983050 BYR983049:BYT983050 CIN983049:CIP983050 CSJ983049:CSL983050 DCF983049:DCH983050 DMB983049:DMD983050 DVX983049:DVZ983050 EFT983049:EFV983050 EPP983049:EPR983050 EZL983049:EZN983050 FJH983049:FJJ983050 FTD983049:FTF983050 GCZ983049:GDB983050 GMV983049:GMX983050 GWR983049:GWT983050 HGN983049:HGP983050 HQJ983049:HQL983050 IAF983049:IAH983050 IKB983049:IKD983050 ITX983049:ITZ983050 JDT983049:JDV983050 JNP983049:JNR983050 JXL983049:JXN983050 KHH983049:KHJ983050 KRD983049:KRF983050 LAZ983049:LBB983050 LKV983049:LKX983050 LUR983049:LUT983050 MEN983049:MEP983050 MOJ983049:MOL983050 MYF983049:MYH983050 NIB983049:NID983050 NRX983049:NRZ983050 OBT983049:OBV983050 OLP983049:OLR983050 OVL983049:OVN983050 PFH983049:PFJ983050 PPD983049:PPF983050 PYZ983049:PZB983050 QIV983049:QIX983050 QSR983049:QST983050 RCN983049:RCP983050 RMJ983049:RML983050 RWF983049:RWH983050 SGB983049:SGD983050 SPX983049:SPZ983050 SZT983049:SZV983050 TJP983049:TJR983050 TTL983049:TTN983050 UDH983049:UDJ983050 UND983049:UNF983050 UWZ983049:UXB983050 VGV983049:VGX983050 VQR983049:VQT983050 WAN983049:WAP983050 WKJ983049:WKL983050 WUF983049:WUH983050 JY104:JY115 TU104:TU115 ADQ104:ADQ115 ANM104:ANM115 AXI104:AXI115 BHE104:BHE115 BRA104:BRA115 CAW104:CAW115 CKS104:CKS115 CUO104:CUO115 DEK104:DEK115 DOG104:DOG115 DYC104:DYC115 EHY104:EHY115 ERU104:ERU115 FBQ104:FBQ115 FLM104:FLM115 FVI104:FVI115 GFE104:GFE115 GPA104:GPA115 GYW104:GYW115 HIS104:HIS115 HSO104:HSO115 ICK104:ICK115 IMG104:IMG115 IWC104:IWC115 JFY104:JFY115 JPU104:JPU115 JZQ104:JZQ115 KJM104:KJM115 KTI104:KTI115 LDE104:LDE115 LNA104:LNA115 LWW104:LWW115 MGS104:MGS115 MQO104:MQO115 NAK104:NAK115 NKG104:NKG115 NUC104:NUC115 ODY104:ODY115 ONU104:ONU115 OXQ104:OXQ115 PHM104:PHM115 PRI104:PRI115 QBE104:QBE115 QLA104:QLA115 QUW104:QUW115 RES104:RES115 ROO104:ROO115 RYK104:RYK115 SIG104:SIG115 SSC104:SSC115 TBY104:TBY115 TLU104:TLU115 TVQ104:TVQ115 UFM104:UFM115 UPI104:UPI115 UZE104:UZE115 VJA104:VJA115 VSW104:VSW115 WCS104:WCS115 WMO104:WMO115 WWK104:WWK115 JZ65532:JZ65543 TV65532:TV65543 ADR65532:ADR65543 ANN65532:ANN65543 AXJ65532:AXJ65543 BHF65532:BHF65543 BRB65532:BRB65543 CAX65532:CAX65543 CKT65532:CKT65543 CUP65532:CUP65543 DEL65532:DEL65543 DOH65532:DOH65543 DYD65532:DYD65543 EHZ65532:EHZ65543 ERV65532:ERV65543 FBR65532:FBR65543 FLN65532:FLN65543 FVJ65532:FVJ65543 GFF65532:GFF65543 GPB65532:GPB65543 GYX65532:GYX65543 HIT65532:HIT65543 HSP65532:HSP65543 ICL65532:ICL65543 IMH65532:IMH65543 IWD65532:IWD65543 JFZ65532:JFZ65543 JPV65532:JPV65543 JZR65532:JZR65543 KJN65532:KJN65543 KTJ65532:KTJ65543 LDF65532:LDF65543 LNB65532:LNB65543 LWX65532:LWX65543 MGT65532:MGT65543 MQP65532:MQP65543 NAL65532:NAL65543 NKH65532:NKH65543 NUD65532:NUD65543 ODZ65532:ODZ65543 ONV65532:ONV65543 OXR65532:OXR65543 PHN65532:PHN65543 PRJ65532:PRJ65543 QBF65532:QBF65543 QLB65532:QLB65543 QUX65532:QUX65543 RET65532:RET65543 ROP65532:ROP65543 RYL65532:RYL65543 SIH65532:SIH65543 SSD65532:SSD65543 TBZ65532:TBZ65543 TLV65532:TLV65543 TVR65532:TVR65543 UFN65532:UFN65543 UPJ65532:UPJ65543 UZF65532:UZF65543 VJB65532:VJB65543 VSX65532:VSX65543 WCT65532:WCT65543 WMP65532:WMP65543 WWL65532:WWL65543 JZ131068:JZ131079 TV131068:TV131079 ADR131068:ADR131079 ANN131068:ANN131079 AXJ131068:AXJ131079 BHF131068:BHF131079 BRB131068:BRB131079 CAX131068:CAX131079 CKT131068:CKT131079 CUP131068:CUP131079 DEL131068:DEL131079 DOH131068:DOH131079 DYD131068:DYD131079 EHZ131068:EHZ131079 ERV131068:ERV131079 FBR131068:FBR131079 FLN131068:FLN131079 FVJ131068:FVJ131079 GFF131068:GFF131079 GPB131068:GPB131079 GYX131068:GYX131079 HIT131068:HIT131079 HSP131068:HSP131079 ICL131068:ICL131079 IMH131068:IMH131079 IWD131068:IWD131079 JFZ131068:JFZ131079 JPV131068:JPV131079 JZR131068:JZR131079 KJN131068:KJN131079 KTJ131068:KTJ131079 LDF131068:LDF131079 LNB131068:LNB131079 LWX131068:LWX131079 MGT131068:MGT131079 MQP131068:MQP131079 NAL131068:NAL131079 NKH131068:NKH131079 NUD131068:NUD131079 ODZ131068:ODZ131079 ONV131068:ONV131079 OXR131068:OXR131079 PHN131068:PHN131079 PRJ131068:PRJ131079 QBF131068:QBF131079 QLB131068:QLB131079 QUX131068:QUX131079 RET131068:RET131079 ROP131068:ROP131079 RYL131068:RYL131079 SIH131068:SIH131079 SSD131068:SSD131079 TBZ131068:TBZ131079 TLV131068:TLV131079 TVR131068:TVR131079 UFN131068:UFN131079 UPJ131068:UPJ131079 UZF131068:UZF131079 VJB131068:VJB131079 VSX131068:VSX131079 WCT131068:WCT131079 WMP131068:WMP131079 WWL131068:WWL131079 JZ196604:JZ196615 TV196604:TV196615 ADR196604:ADR196615 ANN196604:ANN196615 AXJ196604:AXJ196615 BHF196604:BHF196615 BRB196604:BRB196615 CAX196604:CAX196615 CKT196604:CKT196615 CUP196604:CUP196615 DEL196604:DEL196615 DOH196604:DOH196615 DYD196604:DYD196615 EHZ196604:EHZ196615 ERV196604:ERV196615 FBR196604:FBR196615 FLN196604:FLN196615 FVJ196604:FVJ196615 GFF196604:GFF196615 GPB196604:GPB196615 GYX196604:GYX196615 HIT196604:HIT196615 HSP196604:HSP196615 ICL196604:ICL196615 IMH196604:IMH196615 IWD196604:IWD196615 JFZ196604:JFZ196615 JPV196604:JPV196615 JZR196604:JZR196615 KJN196604:KJN196615 KTJ196604:KTJ196615 LDF196604:LDF196615 LNB196604:LNB196615 LWX196604:LWX196615 MGT196604:MGT196615 MQP196604:MQP196615 NAL196604:NAL196615 NKH196604:NKH196615 NUD196604:NUD196615 ODZ196604:ODZ196615 ONV196604:ONV196615 OXR196604:OXR196615 PHN196604:PHN196615 PRJ196604:PRJ196615 QBF196604:QBF196615 QLB196604:QLB196615 QUX196604:QUX196615 RET196604:RET196615 ROP196604:ROP196615 RYL196604:RYL196615 SIH196604:SIH196615 SSD196604:SSD196615 TBZ196604:TBZ196615 TLV196604:TLV196615 TVR196604:TVR196615 UFN196604:UFN196615 UPJ196604:UPJ196615 UZF196604:UZF196615 VJB196604:VJB196615 VSX196604:VSX196615 WCT196604:WCT196615 WMP196604:WMP196615 WWL196604:WWL196615 JZ262140:JZ262151 TV262140:TV262151 ADR262140:ADR262151 ANN262140:ANN262151 AXJ262140:AXJ262151 BHF262140:BHF262151 BRB262140:BRB262151 CAX262140:CAX262151 CKT262140:CKT262151 CUP262140:CUP262151 DEL262140:DEL262151 DOH262140:DOH262151 DYD262140:DYD262151 EHZ262140:EHZ262151 ERV262140:ERV262151 FBR262140:FBR262151 FLN262140:FLN262151 FVJ262140:FVJ262151 GFF262140:GFF262151 GPB262140:GPB262151 GYX262140:GYX262151 HIT262140:HIT262151 HSP262140:HSP262151 ICL262140:ICL262151 IMH262140:IMH262151 IWD262140:IWD262151 JFZ262140:JFZ262151 JPV262140:JPV262151 JZR262140:JZR262151 KJN262140:KJN262151 KTJ262140:KTJ262151 LDF262140:LDF262151 LNB262140:LNB262151 LWX262140:LWX262151 MGT262140:MGT262151 MQP262140:MQP262151 NAL262140:NAL262151 NKH262140:NKH262151 NUD262140:NUD262151 ODZ262140:ODZ262151 ONV262140:ONV262151 OXR262140:OXR262151 PHN262140:PHN262151 PRJ262140:PRJ262151 QBF262140:QBF262151 QLB262140:QLB262151 QUX262140:QUX262151 RET262140:RET262151 ROP262140:ROP262151 RYL262140:RYL262151 SIH262140:SIH262151 SSD262140:SSD262151 TBZ262140:TBZ262151 TLV262140:TLV262151 TVR262140:TVR262151 UFN262140:UFN262151 UPJ262140:UPJ262151 UZF262140:UZF262151 VJB262140:VJB262151 VSX262140:VSX262151 WCT262140:WCT262151 WMP262140:WMP262151 WWL262140:WWL262151 JZ327676:JZ327687 TV327676:TV327687 ADR327676:ADR327687 ANN327676:ANN327687 AXJ327676:AXJ327687 BHF327676:BHF327687 BRB327676:BRB327687 CAX327676:CAX327687 CKT327676:CKT327687 CUP327676:CUP327687 DEL327676:DEL327687 DOH327676:DOH327687 DYD327676:DYD327687 EHZ327676:EHZ327687 ERV327676:ERV327687 FBR327676:FBR327687 FLN327676:FLN327687 FVJ327676:FVJ327687 GFF327676:GFF327687 GPB327676:GPB327687 GYX327676:GYX327687 HIT327676:HIT327687 HSP327676:HSP327687 ICL327676:ICL327687 IMH327676:IMH327687 IWD327676:IWD327687 JFZ327676:JFZ327687 JPV327676:JPV327687 JZR327676:JZR327687 KJN327676:KJN327687 KTJ327676:KTJ327687 LDF327676:LDF327687 LNB327676:LNB327687 LWX327676:LWX327687 MGT327676:MGT327687 MQP327676:MQP327687 NAL327676:NAL327687 NKH327676:NKH327687 NUD327676:NUD327687 ODZ327676:ODZ327687 ONV327676:ONV327687 OXR327676:OXR327687 PHN327676:PHN327687 PRJ327676:PRJ327687 QBF327676:QBF327687 QLB327676:QLB327687 QUX327676:QUX327687 RET327676:RET327687 ROP327676:ROP327687 RYL327676:RYL327687 SIH327676:SIH327687 SSD327676:SSD327687 TBZ327676:TBZ327687 TLV327676:TLV327687 TVR327676:TVR327687 UFN327676:UFN327687 UPJ327676:UPJ327687 UZF327676:UZF327687 VJB327676:VJB327687 VSX327676:VSX327687 WCT327676:WCT327687 WMP327676:WMP327687 WWL327676:WWL327687 JZ393212:JZ393223 TV393212:TV393223 ADR393212:ADR393223 ANN393212:ANN393223 AXJ393212:AXJ393223 BHF393212:BHF393223 BRB393212:BRB393223 CAX393212:CAX393223 CKT393212:CKT393223 CUP393212:CUP393223 DEL393212:DEL393223 DOH393212:DOH393223 DYD393212:DYD393223 EHZ393212:EHZ393223 ERV393212:ERV393223 FBR393212:FBR393223 FLN393212:FLN393223 FVJ393212:FVJ393223 GFF393212:GFF393223 GPB393212:GPB393223 GYX393212:GYX393223 HIT393212:HIT393223 HSP393212:HSP393223 ICL393212:ICL393223 IMH393212:IMH393223 IWD393212:IWD393223 JFZ393212:JFZ393223 JPV393212:JPV393223 JZR393212:JZR393223 KJN393212:KJN393223 KTJ393212:KTJ393223 LDF393212:LDF393223 LNB393212:LNB393223 LWX393212:LWX393223 MGT393212:MGT393223 MQP393212:MQP393223 NAL393212:NAL393223 NKH393212:NKH393223 NUD393212:NUD393223 ODZ393212:ODZ393223 ONV393212:ONV393223 OXR393212:OXR393223 PHN393212:PHN393223 PRJ393212:PRJ393223 QBF393212:QBF393223 QLB393212:QLB393223 QUX393212:QUX393223 RET393212:RET393223 ROP393212:ROP393223 RYL393212:RYL393223 SIH393212:SIH393223 SSD393212:SSD393223 TBZ393212:TBZ393223 TLV393212:TLV393223 TVR393212:TVR393223 UFN393212:UFN393223 UPJ393212:UPJ393223 UZF393212:UZF393223 VJB393212:VJB393223 VSX393212:VSX393223 WCT393212:WCT393223 WMP393212:WMP393223 WWL393212:WWL393223 JZ458748:JZ458759 TV458748:TV458759 ADR458748:ADR458759 ANN458748:ANN458759 AXJ458748:AXJ458759 BHF458748:BHF458759 BRB458748:BRB458759 CAX458748:CAX458759 CKT458748:CKT458759 CUP458748:CUP458759 DEL458748:DEL458759 DOH458748:DOH458759 DYD458748:DYD458759 EHZ458748:EHZ458759 ERV458748:ERV458759 FBR458748:FBR458759 FLN458748:FLN458759 FVJ458748:FVJ458759 GFF458748:GFF458759 GPB458748:GPB458759 GYX458748:GYX458759 HIT458748:HIT458759 HSP458748:HSP458759 ICL458748:ICL458759 IMH458748:IMH458759 IWD458748:IWD458759 JFZ458748:JFZ458759 JPV458748:JPV458759 JZR458748:JZR458759 KJN458748:KJN458759 KTJ458748:KTJ458759 LDF458748:LDF458759 LNB458748:LNB458759 LWX458748:LWX458759 MGT458748:MGT458759 MQP458748:MQP458759 NAL458748:NAL458759 NKH458748:NKH458759 NUD458748:NUD458759 ODZ458748:ODZ458759 ONV458748:ONV458759 OXR458748:OXR458759 PHN458748:PHN458759 PRJ458748:PRJ458759 QBF458748:QBF458759 QLB458748:QLB458759 QUX458748:QUX458759 RET458748:RET458759 ROP458748:ROP458759 RYL458748:RYL458759 SIH458748:SIH458759 SSD458748:SSD458759 TBZ458748:TBZ458759 TLV458748:TLV458759 TVR458748:TVR458759 UFN458748:UFN458759 UPJ458748:UPJ458759 UZF458748:UZF458759 VJB458748:VJB458759 VSX458748:VSX458759 WCT458748:WCT458759 WMP458748:WMP458759 WWL458748:WWL458759 JZ524284:JZ524295 TV524284:TV524295 ADR524284:ADR524295 ANN524284:ANN524295 AXJ524284:AXJ524295 BHF524284:BHF524295 BRB524284:BRB524295 CAX524284:CAX524295 CKT524284:CKT524295 CUP524284:CUP524295 DEL524284:DEL524295 DOH524284:DOH524295 DYD524284:DYD524295 EHZ524284:EHZ524295 ERV524284:ERV524295 FBR524284:FBR524295 FLN524284:FLN524295 FVJ524284:FVJ524295 GFF524284:GFF524295 GPB524284:GPB524295 GYX524284:GYX524295 HIT524284:HIT524295 HSP524284:HSP524295 ICL524284:ICL524295 IMH524284:IMH524295 IWD524284:IWD524295 JFZ524284:JFZ524295 JPV524284:JPV524295 JZR524284:JZR524295 KJN524284:KJN524295 KTJ524284:KTJ524295 LDF524284:LDF524295 LNB524284:LNB524295 LWX524284:LWX524295 MGT524284:MGT524295 MQP524284:MQP524295 NAL524284:NAL524295 NKH524284:NKH524295 NUD524284:NUD524295 ODZ524284:ODZ524295 ONV524284:ONV524295 OXR524284:OXR524295 PHN524284:PHN524295 PRJ524284:PRJ524295 QBF524284:QBF524295 QLB524284:QLB524295 QUX524284:QUX524295 RET524284:RET524295 ROP524284:ROP524295 RYL524284:RYL524295 SIH524284:SIH524295 SSD524284:SSD524295 TBZ524284:TBZ524295 TLV524284:TLV524295 TVR524284:TVR524295 UFN524284:UFN524295 UPJ524284:UPJ524295 UZF524284:UZF524295 VJB524284:VJB524295 VSX524284:VSX524295 WCT524284:WCT524295 WMP524284:WMP524295 WWL524284:WWL524295 JZ589820:JZ589831 TV589820:TV589831 ADR589820:ADR589831 ANN589820:ANN589831 AXJ589820:AXJ589831 BHF589820:BHF589831 BRB589820:BRB589831 CAX589820:CAX589831 CKT589820:CKT589831 CUP589820:CUP589831 DEL589820:DEL589831 DOH589820:DOH589831 DYD589820:DYD589831 EHZ589820:EHZ589831 ERV589820:ERV589831 FBR589820:FBR589831 FLN589820:FLN589831 FVJ589820:FVJ589831 GFF589820:GFF589831 GPB589820:GPB589831 GYX589820:GYX589831 HIT589820:HIT589831 HSP589820:HSP589831 ICL589820:ICL589831 IMH589820:IMH589831 IWD589820:IWD589831 JFZ589820:JFZ589831 JPV589820:JPV589831 JZR589820:JZR589831 KJN589820:KJN589831 KTJ589820:KTJ589831 LDF589820:LDF589831 LNB589820:LNB589831 LWX589820:LWX589831 MGT589820:MGT589831 MQP589820:MQP589831 NAL589820:NAL589831 NKH589820:NKH589831 NUD589820:NUD589831 ODZ589820:ODZ589831 ONV589820:ONV589831 OXR589820:OXR589831 PHN589820:PHN589831 PRJ589820:PRJ589831 QBF589820:QBF589831 QLB589820:QLB589831 QUX589820:QUX589831 RET589820:RET589831 ROP589820:ROP589831 RYL589820:RYL589831 SIH589820:SIH589831 SSD589820:SSD589831 TBZ589820:TBZ589831 TLV589820:TLV589831 TVR589820:TVR589831 UFN589820:UFN589831 UPJ589820:UPJ589831 UZF589820:UZF589831 VJB589820:VJB589831 VSX589820:VSX589831 WCT589820:WCT589831 WMP589820:WMP589831 WWL589820:WWL589831 JZ655356:JZ655367 TV655356:TV655367 ADR655356:ADR655367 ANN655356:ANN655367 AXJ655356:AXJ655367 BHF655356:BHF655367 BRB655356:BRB655367 CAX655356:CAX655367 CKT655356:CKT655367 CUP655356:CUP655367 DEL655356:DEL655367 DOH655356:DOH655367 DYD655356:DYD655367 EHZ655356:EHZ655367 ERV655356:ERV655367 FBR655356:FBR655367 FLN655356:FLN655367 FVJ655356:FVJ655367 GFF655356:GFF655367 GPB655356:GPB655367 GYX655356:GYX655367 HIT655356:HIT655367 HSP655356:HSP655367 ICL655356:ICL655367 IMH655356:IMH655367 IWD655356:IWD655367 JFZ655356:JFZ655367 JPV655356:JPV655367 JZR655356:JZR655367 KJN655356:KJN655367 KTJ655356:KTJ655367 LDF655356:LDF655367 LNB655356:LNB655367 LWX655356:LWX655367 MGT655356:MGT655367 MQP655356:MQP655367 NAL655356:NAL655367 NKH655356:NKH655367 NUD655356:NUD655367 ODZ655356:ODZ655367 ONV655356:ONV655367 OXR655356:OXR655367 PHN655356:PHN655367 PRJ655356:PRJ655367 QBF655356:QBF655367 QLB655356:QLB655367 QUX655356:QUX655367 RET655356:RET655367 ROP655356:ROP655367 RYL655356:RYL655367 SIH655356:SIH655367 SSD655356:SSD655367 TBZ655356:TBZ655367 TLV655356:TLV655367 TVR655356:TVR655367 UFN655356:UFN655367 UPJ655356:UPJ655367 UZF655356:UZF655367 VJB655356:VJB655367 VSX655356:VSX655367 WCT655356:WCT655367 WMP655356:WMP655367 WWL655356:WWL655367 JZ720892:JZ720903 TV720892:TV720903 ADR720892:ADR720903 ANN720892:ANN720903 AXJ720892:AXJ720903 BHF720892:BHF720903 BRB720892:BRB720903 CAX720892:CAX720903 CKT720892:CKT720903 CUP720892:CUP720903 DEL720892:DEL720903 DOH720892:DOH720903 DYD720892:DYD720903 EHZ720892:EHZ720903 ERV720892:ERV720903 FBR720892:FBR720903 FLN720892:FLN720903 FVJ720892:FVJ720903 GFF720892:GFF720903 GPB720892:GPB720903 GYX720892:GYX720903 HIT720892:HIT720903 HSP720892:HSP720903 ICL720892:ICL720903 IMH720892:IMH720903 IWD720892:IWD720903 JFZ720892:JFZ720903 JPV720892:JPV720903 JZR720892:JZR720903 KJN720892:KJN720903 KTJ720892:KTJ720903 LDF720892:LDF720903 LNB720892:LNB720903 LWX720892:LWX720903 MGT720892:MGT720903 MQP720892:MQP720903 NAL720892:NAL720903 NKH720892:NKH720903 NUD720892:NUD720903 ODZ720892:ODZ720903 ONV720892:ONV720903 OXR720892:OXR720903 PHN720892:PHN720903 PRJ720892:PRJ720903 QBF720892:QBF720903 QLB720892:QLB720903 QUX720892:QUX720903 RET720892:RET720903 ROP720892:ROP720903 RYL720892:RYL720903 SIH720892:SIH720903 SSD720892:SSD720903 TBZ720892:TBZ720903 TLV720892:TLV720903 TVR720892:TVR720903 UFN720892:UFN720903 UPJ720892:UPJ720903 UZF720892:UZF720903 VJB720892:VJB720903 VSX720892:VSX720903 WCT720892:WCT720903 WMP720892:WMP720903 WWL720892:WWL720903 JZ786428:JZ786439 TV786428:TV786439 ADR786428:ADR786439 ANN786428:ANN786439 AXJ786428:AXJ786439 BHF786428:BHF786439 BRB786428:BRB786439 CAX786428:CAX786439 CKT786428:CKT786439 CUP786428:CUP786439 DEL786428:DEL786439 DOH786428:DOH786439 DYD786428:DYD786439 EHZ786428:EHZ786439 ERV786428:ERV786439 FBR786428:FBR786439 FLN786428:FLN786439 FVJ786428:FVJ786439 GFF786428:GFF786439 GPB786428:GPB786439 GYX786428:GYX786439 HIT786428:HIT786439 HSP786428:HSP786439 ICL786428:ICL786439 IMH786428:IMH786439 IWD786428:IWD786439 JFZ786428:JFZ786439 JPV786428:JPV786439 JZR786428:JZR786439 KJN786428:KJN786439 KTJ786428:KTJ786439 LDF786428:LDF786439 LNB786428:LNB786439 LWX786428:LWX786439 MGT786428:MGT786439 MQP786428:MQP786439 NAL786428:NAL786439 NKH786428:NKH786439 NUD786428:NUD786439 ODZ786428:ODZ786439 ONV786428:ONV786439 OXR786428:OXR786439 PHN786428:PHN786439 PRJ786428:PRJ786439 QBF786428:QBF786439 QLB786428:QLB786439 QUX786428:QUX786439 RET786428:RET786439 ROP786428:ROP786439 RYL786428:RYL786439 SIH786428:SIH786439 SSD786428:SSD786439 TBZ786428:TBZ786439 TLV786428:TLV786439 TVR786428:TVR786439 UFN786428:UFN786439 UPJ786428:UPJ786439 UZF786428:UZF786439 VJB786428:VJB786439 VSX786428:VSX786439 WCT786428:WCT786439 WMP786428:WMP786439 WWL786428:WWL786439 JZ851964:JZ851975 TV851964:TV851975 ADR851964:ADR851975 ANN851964:ANN851975 AXJ851964:AXJ851975 BHF851964:BHF851975 BRB851964:BRB851975 CAX851964:CAX851975 CKT851964:CKT851975 CUP851964:CUP851975 DEL851964:DEL851975 DOH851964:DOH851975 DYD851964:DYD851975 EHZ851964:EHZ851975 ERV851964:ERV851975 FBR851964:FBR851975 FLN851964:FLN851975 FVJ851964:FVJ851975 GFF851964:GFF851975 GPB851964:GPB851975 GYX851964:GYX851975 HIT851964:HIT851975 HSP851964:HSP851975 ICL851964:ICL851975 IMH851964:IMH851975 IWD851964:IWD851975 JFZ851964:JFZ851975 JPV851964:JPV851975 JZR851964:JZR851975 KJN851964:KJN851975 KTJ851964:KTJ851975 LDF851964:LDF851975 LNB851964:LNB851975 LWX851964:LWX851975 MGT851964:MGT851975 MQP851964:MQP851975 NAL851964:NAL851975 NKH851964:NKH851975 NUD851964:NUD851975 ODZ851964:ODZ851975 ONV851964:ONV851975 OXR851964:OXR851975 PHN851964:PHN851975 PRJ851964:PRJ851975 QBF851964:QBF851975 QLB851964:QLB851975 QUX851964:QUX851975 RET851964:RET851975 ROP851964:ROP851975 RYL851964:RYL851975 SIH851964:SIH851975 SSD851964:SSD851975 TBZ851964:TBZ851975 TLV851964:TLV851975 TVR851964:TVR851975 UFN851964:UFN851975 UPJ851964:UPJ851975 UZF851964:UZF851975 VJB851964:VJB851975 VSX851964:VSX851975 WCT851964:WCT851975 WMP851964:WMP851975 WWL851964:WWL851975 JZ917500:JZ917511 TV917500:TV917511 ADR917500:ADR917511 ANN917500:ANN917511 AXJ917500:AXJ917511 BHF917500:BHF917511 BRB917500:BRB917511 CAX917500:CAX917511 CKT917500:CKT917511 CUP917500:CUP917511 DEL917500:DEL917511 DOH917500:DOH917511 DYD917500:DYD917511 EHZ917500:EHZ917511 ERV917500:ERV917511 FBR917500:FBR917511 FLN917500:FLN917511 FVJ917500:FVJ917511 GFF917500:GFF917511 GPB917500:GPB917511 GYX917500:GYX917511 HIT917500:HIT917511 HSP917500:HSP917511 ICL917500:ICL917511 IMH917500:IMH917511 IWD917500:IWD917511 JFZ917500:JFZ917511 JPV917500:JPV917511 JZR917500:JZR917511 KJN917500:KJN917511 KTJ917500:KTJ917511 LDF917500:LDF917511 LNB917500:LNB917511 LWX917500:LWX917511 MGT917500:MGT917511 MQP917500:MQP917511 NAL917500:NAL917511 NKH917500:NKH917511 NUD917500:NUD917511 ODZ917500:ODZ917511 ONV917500:ONV917511 OXR917500:OXR917511 PHN917500:PHN917511 PRJ917500:PRJ917511 QBF917500:QBF917511 QLB917500:QLB917511 QUX917500:QUX917511 RET917500:RET917511 ROP917500:ROP917511 RYL917500:RYL917511 SIH917500:SIH917511 SSD917500:SSD917511 TBZ917500:TBZ917511 TLV917500:TLV917511 TVR917500:TVR917511 UFN917500:UFN917511 UPJ917500:UPJ917511 UZF917500:UZF917511 VJB917500:VJB917511 VSX917500:VSX917511 WCT917500:WCT917511 WMP917500:WMP917511 WWL917500:WWL917511 JZ983036:JZ983047 TV983036:TV983047 ADR983036:ADR983047 ANN983036:ANN983047 AXJ983036:AXJ983047 BHF983036:BHF983047 BRB983036:BRB983047 CAX983036:CAX983047 CKT983036:CKT983047 CUP983036:CUP983047 DEL983036:DEL983047 DOH983036:DOH983047 DYD983036:DYD983047 EHZ983036:EHZ983047 ERV983036:ERV983047 FBR983036:FBR983047 FLN983036:FLN983047 FVJ983036:FVJ983047 GFF983036:GFF983047 GPB983036:GPB983047 GYX983036:GYX983047 HIT983036:HIT983047 HSP983036:HSP983047 ICL983036:ICL983047 IMH983036:IMH983047 IWD983036:IWD983047 JFZ983036:JFZ983047 JPV983036:JPV983047 JZR983036:JZR983047 KJN983036:KJN983047 KTJ983036:KTJ983047 LDF983036:LDF983047 LNB983036:LNB983047 LWX983036:LWX983047 MGT983036:MGT983047 MQP983036:MQP983047 NAL983036:NAL983047 NKH983036:NKH983047 NUD983036:NUD983047 ODZ983036:ODZ983047 ONV983036:ONV983047 OXR983036:OXR983047 PHN983036:PHN983047 PRJ983036:PRJ983047 QBF983036:QBF983047 QLB983036:QLB983047 QUX983036:QUX983047 RET983036:RET983047 ROP983036:ROP983047 RYL983036:RYL983047 SIH983036:SIH983047 SSD983036:SSD983047 TBZ983036:TBZ983047 TLV983036:TLV983047 TVR983036:TVR983047 UFN983036:UFN983047 UPJ983036:UPJ983047 UZF983036:UZF983047 VJB983036:VJB983047 VSX983036:VSX983047 WCT983036:WCT983047 WMP983036:WMP983047 WWL983036:WWL983047 JV104:JV115 TR104:TR115 ADN104:ADN115 ANJ104:ANJ115 AXF104:AXF115 BHB104:BHB115 BQX104:BQX115 CAT104:CAT115 CKP104:CKP115 CUL104:CUL115 DEH104:DEH115 DOD104:DOD115 DXZ104:DXZ115 EHV104:EHV115 ERR104:ERR115 FBN104:FBN115 FLJ104:FLJ115 FVF104:FVF115 GFB104:GFB115 GOX104:GOX115 GYT104:GYT115 HIP104:HIP115 HSL104:HSL115 ICH104:ICH115 IMD104:IMD115 IVZ104:IVZ115 JFV104:JFV115 JPR104:JPR115 JZN104:JZN115 KJJ104:KJJ115 KTF104:KTF115 LDB104:LDB115 LMX104:LMX115 LWT104:LWT115 MGP104:MGP115 MQL104:MQL115 NAH104:NAH115 NKD104:NKD115 NTZ104:NTZ115 ODV104:ODV115 ONR104:ONR115 OXN104:OXN115 PHJ104:PHJ115 PRF104:PRF115 QBB104:QBB115 QKX104:QKX115 QUT104:QUT115 REP104:REP115 ROL104:ROL115 RYH104:RYH115 SID104:SID115 SRZ104:SRZ115 TBV104:TBV115 TLR104:TLR115 TVN104:TVN115 UFJ104:UFJ115 UPF104:UPF115 UZB104:UZB115 VIX104:VIX115 VST104:VST115 WCP104:WCP115 WML104:WML115 WWH104:WWH115 JW65532:JW65543 TS65532:TS65543 ADO65532:ADO65543 ANK65532:ANK65543 AXG65532:AXG65543 BHC65532:BHC65543 BQY65532:BQY65543 CAU65532:CAU65543 CKQ65532:CKQ65543 CUM65532:CUM65543 DEI65532:DEI65543 DOE65532:DOE65543 DYA65532:DYA65543 EHW65532:EHW65543 ERS65532:ERS65543 FBO65532:FBO65543 FLK65532:FLK65543 FVG65532:FVG65543 GFC65532:GFC65543 GOY65532:GOY65543 GYU65532:GYU65543 HIQ65532:HIQ65543 HSM65532:HSM65543 ICI65532:ICI65543 IME65532:IME65543 IWA65532:IWA65543 JFW65532:JFW65543 JPS65532:JPS65543 JZO65532:JZO65543 KJK65532:KJK65543 KTG65532:KTG65543 LDC65532:LDC65543 LMY65532:LMY65543 LWU65532:LWU65543 MGQ65532:MGQ65543 MQM65532:MQM65543 NAI65532:NAI65543 NKE65532:NKE65543 NUA65532:NUA65543 ODW65532:ODW65543 ONS65532:ONS65543 OXO65532:OXO65543 PHK65532:PHK65543 PRG65532:PRG65543 QBC65532:QBC65543 QKY65532:QKY65543 QUU65532:QUU65543 REQ65532:REQ65543 ROM65532:ROM65543 RYI65532:RYI65543 SIE65532:SIE65543 SSA65532:SSA65543 TBW65532:TBW65543 TLS65532:TLS65543 TVO65532:TVO65543 UFK65532:UFK65543 UPG65532:UPG65543 UZC65532:UZC65543 VIY65532:VIY65543 VSU65532:VSU65543 WCQ65532:WCQ65543 WMM65532:WMM65543 WWI65532:WWI65543 JW131068:JW131079 TS131068:TS131079 ADO131068:ADO131079 ANK131068:ANK131079 AXG131068:AXG131079 BHC131068:BHC131079 BQY131068:BQY131079 CAU131068:CAU131079 CKQ131068:CKQ131079 CUM131068:CUM131079 DEI131068:DEI131079 DOE131068:DOE131079 DYA131068:DYA131079 EHW131068:EHW131079 ERS131068:ERS131079 FBO131068:FBO131079 FLK131068:FLK131079 FVG131068:FVG131079 GFC131068:GFC131079 GOY131068:GOY131079 GYU131068:GYU131079 HIQ131068:HIQ131079 HSM131068:HSM131079 ICI131068:ICI131079 IME131068:IME131079 IWA131068:IWA131079 JFW131068:JFW131079 JPS131068:JPS131079 JZO131068:JZO131079 KJK131068:KJK131079 KTG131068:KTG131079 LDC131068:LDC131079 LMY131068:LMY131079 LWU131068:LWU131079 MGQ131068:MGQ131079 MQM131068:MQM131079 NAI131068:NAI131079 NKE131068:NKE131079 NUA131068:NUA131079 ODW131068:ODW131079 ONS131068:ONS131079 OXO131068:OXO131079 PHK131068:PHK131079 PRG131068:PRG131079 QBC131068:QBC131079 QKY131068:QKY131079 QUU131068:QUU131079 REQ131068:REQ131079 ROM131068:ROM131079 RYI131068:RYI131079 SIE131068:SIE131079 SSA131068:SSA131079 TBW131068:TBW131079 TLS131068:TLS131079 TVO131068:TVO131079 UFK131068:UFK131079 UPG131068:UPG131079 UZC131068:UZC131079 VIY131068:VIY131079 VSU131068:VSU131079 WCQ131068:WCQ131079 WMM131068:WMM131079 WWI131068:WWI131079 JW196604:JW196615 TS196604:TS196615 ADO196604:ADO196615 ANK196604:ANK196615 AXG196604:AXG196615 BHC196604:BHC196615 BQY196604:BQY196615 CAU196604:CAU196615 CKQ196604:CKQ196615 CUM196604:CUM196615 DEI196604:DEI196615 DOE196604:DOE196615 DYA196604:DYA196615 EHW196604:EHW196615 ERS196604:ERS196615 FBO196604:FBO196615 FLK196604:FLK196615 FVG196604:FVG196615 GFC196604:GFC196615 GOY196604:GOY196615 GYU196604:GYU196615 HIQ196604:HIQ196615 HSM196604:HSM196615 ICI196604:ICI196615 IME196604:IME196615 IWA196604:IWA196615 JFW196604:JFW196615 JPS196604:JPS196615 JZO196604:JZO196615 KJK196604:KJK196615 KTG196604:KTG196615 LDC196604:LDC196615 LMY196604:LMY196615 LWU196604:LWU196615 MGQ196604:MGQ196615 MQM196604:MQM196615 NAI196604:NAI196615 NKE196604:NKE196615 NUA196604:NUA196615 ODW196604:ODW196615 ONS196604:ONS196615 OXO196604:OXO196615 PHK196604:PHK196615 PRG196604:PRG196615 QBC196604:QBC196615 QKY196604:QKY196615 QUU196604:QUU196615 REQ196604:REQ196615 ROM196604:ROM196615 RYI196604:RYI196615 SIE196604:SIE196615 SSA196604:SSA196615 TBW196604:TBW196615 TLS196604:TLS196615 TVO196604:TVO196615 UFK196604:UFK196615 UPG196604:UPG196615 UZC196604:UZC196615 VIY196604:VIY196615 VSU196604:VSU196615 WCQ196604:WCQ196615 WMM196604:WMM196615 WWI196604:WWI196615 JW262140:JW262151 TS262140:TS262151 ADO262140:ADO262151 ANK262140:ANK262151 AXG262140:AXG262151 BHC262140:BHC262151 BQY262140:BQY262151 CAU262140:CAU262151 CKQ262140:CKQ262151 CUM262140:CUM262151 DEI262140:DEI262151 DOE262140:DOE262151 DYA262140:DYA262151 EHW262140:EHW262151 ERS262140:ERS262151 FBO262140:FBO262151 FLK262140:FLK262151 FVG262140:FVG262151 GFC262140:GFC262151 GOY262140:GOY262151 GYU262140:GYU262151 HIQ262140:HIQ262151 HSM262140:HSM262151 ICI262140:ICI262151 IME262140:IME262151 IWA262140:IWA262151 JFW262140:JFW262151 JPS262140:JPS262151 JZO262140:JZO262151 KJK262140:KJK262151 KTG262140:KTG262151 LDC262140:LDC262151 LMY262140:LMY262151 LWU262140:LWU262151 MGQ262140:MGQ262151 MQM262140:MQM262151 NAI262140:NAI262151 NKE262140:NKE262151 NUA262140:NUA262151 ODW262140:ODW262151 ONS262140:ONS262151 OXO262140:OXO262151 PHK262140:PHK262151 PRG262140:PRG262151 QBC262140:QBC262151 QKY262140:QKY262151 QUU262140:QUU262151 REQ262140:REQ262151 ROM262140:ROM262151 RYI262140:RYI262151 SIE262140:SIE262151 SSA262140:SSA262151 TBW262140:TBW262151 TLS262140:TLS262151 TVO262140:TVO262151 UFK262140:UFK262151 UPG262140:UPG262151 UZC262140:UZC262151 VIY262140:VIY262151 VSU262140:VSU262151 WCQ262140:WCQ262151 WMM262140:WMM262151 WWI262140:WWI262151 JW327676:JW327687 TS327676:TS327687 ADO327676:ADO327687 ANK327676:ANK327687 AXG327676:AXG327687 BHC327676:BHC327687 BQY327676:BQY327687 CAU327676:CAU327687 CKQ327676:CKQ327687 CUM327676:CUM327687 DEI327676:DEI327687 DOE327676:DOE327687 DYA327676:DYA327687 EHW327676:EHW327687 ERS327676:ERS327687 FBO327676:FBO327687 FLK327676:FLK327687 FVG327676:FVG327687 GFC327676:GFC327687 GOY327676:GOY327687 GYU327676:GYU327687 HIQ327676:HIQ327687 HSM327676:HSM327687 ICI327676:ICI327687 IME327676:IME327687 IWA327676:IWA327687 JFW327676:JFW327687 JPS327676:JPS327687 JZO327676:JZO327687 KJK327676:KJK327687 KTG327676:KTG327687 LDC327676:LDC327687 LMY327676:LMY327687 LWU327676:LWU327687 MGQ327676:MGQ327687 MQM327676:MQM327687 NAI327676:NAI327687 NKE327676:NKE327687 NUA327676:NUA327687 ODW327676:ODW327687 ONS327676:ONS327687 OXO327676:OXO327687 PHK327676:PHK327687 PRG327676:PRG327687 QBC327676:QBC327687 QKY327676:QKY327687 QUU327676:QUU327687 REQ327676:REQ327687 ROM327676:ROM327687 RYI327676:RYI327687 SIE327676:SIE327687 SSA327676:SSA327687 TBW327676:TBW327687 TLS327676:TLS327687 TVO327676:TVO327687 UFK327676:UFK327687 UPG327676:UPG327687 UZC327676:UZC327687 VIY327676:VIY327687 VSU327676:VSU327687 WCQ327676:WCQ327687 WMM327676:WMM327687 WWI327676:WWI327687 JW393212:JW393223 TS393212:TS393223 ADO393212:ADO393223 ANK393212:ANK393223 AXG393212:AXG393223 BHC393212:BHC393223 BQY393212:BQY393223 CAU393212:CAU393223 CKQ393212:CKQ393223 CUM393212:CUM393223 DEI393212:DEI393223 DOE393212:DOE393223 DYA393212:DYA393223 EHW393212:EHW393223 ERS393212:ERS393223 FBO393212:FBO393223 FLK393212:FLK393223 FVG393212:FVG393223 GFC393212:GFC393223 GOY393212:GOY393223 GYU393212:GYU393223 HIQ393212:HIQ393223 HSM393212:HSM393223 ICI393212:ICI393223 IME393212:IME393223 IWA393212:IWA393223 JFW393212:JFW393223 JPS393212:JPS393223 JZO393212:JZO393223 KJK393212:KJK393223 KTG393212:KTG393223 LDC393212:LDC393223 LMY393212:LMY393223 LWU393212:LWU393223 MGQ393212:MGQ393223 MQM393212:MQM393223 NAI393212:NAI393223 NKE393212:NKE393223 NUA393212:NUA393223 ODW393212:ODW393223 ONS393212:ONS393223 OXO393212:OXO393223 PHK393212:PHK393223 PRG393212:PRG393223 QBC393212:QBC393223 QKY393212:QKY393223 QUU393212:QUU393223 REQ393212:REQ393223 ROM393212:ROM393223 RYI393212:RYI393223 SIE393212:SIE393223 SSA393212:SSA393223 TBW393212:TBW393223 TLS393212:TLS393223 TVO393212:TVO393223 UFK393212:UFK393223 UPG393212:UPG393223 UZC393212:UZC393223 VIY393212:VIY393223 VSU393212:VSU393223 WCQ393212:WCQ393223 WMM393212:WMM393223 WWI393212:WWI393223 JW458748:JW458759 TS458748:TS458759 ADO458748:ADO458759 ANK458748:ANK458759 AXG458748:AXG458759 BHC458748:BHC458759 BQY458748:BQY458759 CAU458748:CAU458759 CKQ458748:CKQ458759 CUM458748:CUM458759 DEI458748:DEI458759 DOE458748:DOE458759 DYA458748:DYA458759 EHW458748:EHW458759 ERS458748:ERS458759 FBO458748:FBO458759 FLK458748:FLK458759 FVG458748:FVG458759 GFC458748:GFC458759 GOY458748:GOY458759 GYU458748:GYU458759 HIQ458748:HIQ458759 HSM458748:HSM458759 ICI458748:ICI458759 IME458748:IME458759 IWA458748:IWA458759 JFW458748:JFW458759 JPS458748:JPS458759 JZO458748:JZO458759 KJK458748:KJK458759 KTG458748:KTG458759 LDC458748:LDC458759 LMY458748:LMY458759 LWU458748:LWU458759 MGQ458748:MGQ458759 MQM458748:MQM458759 NAI458748:NAI458759 NKE458748:NKE458759 NUA458748:NUA458759 ODW458748:ODW458759 ONS458748:ONS458759 OXO458748:OXO458759 PHK458748:PHK458759 PRG458748:PRG458759 QBC458748:QBC458759 QKY458748:QKY458759 QUU458748:QUU458759 REQ458748:REQ458759 ROM458748:ROM458759 RYI458748:RYI458759 SIE458748:SIE458759 SSA458748:SSA458759 TBW458748:TBW458759 TLS458748:TLS458759 TVO458748:TVO458759 UFK458748:UFK458759 UPG458748:UPG458759 UZC458748:UZC458759 VIY458748:VIY458759 VSU458748:VSU458759 WCQ458748:WCQ458759 WMM458748:WMM458759 WWI458748:WWI458759 JW524284:JW524295 TS524284:TS524295 ADO524284:ADO524295 ANK524284:ANK524295 AXG524284:AXG524295 BHC524284:BHC524295 BQY524284:BQY524295 CAU524284:CAU524295 CKQ524284:CKQ524295 CUM524284:CUM524295 DEI524284:DEI524295 DOE524284:DOE524295 DYA524284:DYA524295 EHW524284:EHW524295 ERS524284:ERS524295 FBO524284:FBO524295 FLK524284:FLK524295 FVG524284:FVG524295 GFC524284:GFC524295 GOY524284:GOY524295 GYU524284:GYU524295 HIQ524284:HIQ524295 HSM524284:HSM524295 ICI524284:ICI524295 IME524284:IME524295 IWA524284:IWA524295 JFW524284:JFW524295 JPS524284:JPS524295 JZO524284:JZO524295 KJK524284:KJK524295 KTG524284:KTG524295 LDC524284:LDC524295 LMY524284:LMY524295 LWU524284:LWU524295 MGQ524284:MGQ524295 MQM524284:MQM524295 NAI524284:NAI524295 NKE524284:NKE524295 NUA524284:NUA524295 ODW524284:ODW524295 ONS524284:ONS524295 OXO524284:OXO524295 PHK524284:PHK524295 PRG524284:PRG524295 QBC524284:QBC524295 QKY524284:QKY524295 QUU524284:QUU524295 REQ524284:REQ524295 ROM524284:ROM524295 RYI524284:RYI524295 SIE524284:SIE524295 SSA524284:SSA524295 TBW524284:TBW524295 TLS524284:TLS524295 TVO524284:TVO524295 UFK524284:UFK524295 UPG524284:UPG524295 UZC524284:UZC524295 VIY524284:VIY524295 VSU524284:VSU524295 WCQ524284:WCQ524295 WMM524284:WMM524295 WWI524284:WWI524295 JW589820:JW589831 TS589820:TS589831 ADO589820:ADO589831 ANK589820:ANK589831 AXG589820:AXG589831 BHC589820:BHC589831 BQY589820:BQY589831 CAU589820:CAU589831 CKQ589820:CKQ589831 CUM589820:CUM589831 DEI589820:DEI589831 DOE589820:DOE589831 DYA589820:DYA589831 EHW589820:EHW589831 ERS589820:ERS589831 FBO589820:FBO589831 FLK589820:FLK589831 FVG589820:FVG589831 GFC589820:GFC589831 GOY589820:GOY589831 GYU589820:GYU589831 HIQ589820:HIQ589831 HSM589820:HSM589831 ICI589820:ICI589831 IME589820:IME589831 IWA589820:IWA589831 JFW589820:JFW589831 JPS589820:JPS589831 JZO589820:JZO589831 KJK589820:KJK589831 KTG589820:KTG589831 LDC589820:LDC589831 LMY589820:LMY589831 LWU589820:LWU589831 MGQ589820:MGQ589831 MQM589820:MQM589831 NAI589820:NAI589831 NKE589820:NKE589831 NUA589820:NUA589831 ODW589820:ODW589831 ONS589820:ONS589831 OXO589820:OXO589831 PHK589820:PHK589831 PRG589820:PRG589831 QBC589820:QBC589831 QKY589820:QKY589831 QUU589820:QUU589831 REQ589820:REQ589831 ROM589820:ROM589831 RYI589820:RYI589831 SIE589820:SIE589831 SSA589820:SSA589831 TBW589820:TBW589831 TLS589820:TLS589831 TVO589820:TVO589831 UFK589820:UFK589831 UPG589820:UPG589831 UZC589820:UZC589831 VIY589820:VIY589831 VSU589820:VSU589831 WCQ589820:WCQ589831 WMM589820:WMM589831 WWI589820:WWI589831 JW655356:JW655367 TS655356:TS655367 ADO655356:ADO655367 ANK655356:ANK655367 AXG655356:AXG655367 BHC655356:BHC655367 BQY655356:BQY655367 CAU655356:CAU655367 CKQ655356:CKQ655367 CUM655356:CUM655367 DEI655356:DEI655367 DOE655356:DOE655367 DYA655356:DYA655367 EHW655356:EHW655367 ERS655356:ERS655367 FBO655356:FBO655367 FLK655356:FLK655367 FVG655356:FVG655367 GFC655356:GFC655367 GOY655356:GOY655367 GYU655356:GYU655367 HIQ655356:HIQ655367 HSM655356:HSM655367 ICI655356:ICI655367 IME655356:IME655367 IWA655356:IWA655367 JFW655356:JFW655367 JPS655356:JPS655367 JZO655356:JZO655367 KJK655356:KJK655367 KTG655356:KTG655367 LDC655356:LDC655367 LMY655356:LMY655367 LWU655356:LWU655367 MGQ655356:MGQ655367 MQM655356:MQM655367 NAI655356:NAI655367 NKE655356:NKE655367 NUA655356:NUA655367 ODW655356:ODW655367 ONS655356:ONS655367 OXO655356:OXO655367 PHK655356:PHK655367 PRG655356:PRG655367 QBC655356:QBC655367 QKY655356:QKY655367 QUU655356:QUU655367 REQ655356:REQ655367 ROM655356:ROM655367 RYI655356:RYI655367 SIE655356:SIE655367 SSA655356:SSA655367 TBW655356:TBW655367 TLS655356:TLS655367 TVO655356:TVO655367 UFK655356:UFK655367 UPG655356:UPG655367 UZC655356:UZC655367 VIY655356:VIY655367 VSU655356:VSU655367 WCQ655356:WCQ655367 WMM655356:WMM655367 WWI655356:WWI655367 JW720892:JW720903 TS720892:TS720903 ADO720892:ADO720903 ANK720892:ANK720903 AXG720892:AXG720903 BHC720892:BHC720903 BQY720892:BQY720903 CAU720892:CAU720903 CKQ720892:CKQ720903 CUM720892:CUM720903 DEI720892:DEI720903 DOE720892:DOE720903 DYA720892:DYA720903 EHW720892:EHW720903 ERS720892:ERS720903 FBO720892:FBO720903 FLK720892:FLK720903 FVG720892:FVG720903 GFC720892:GFC720903 GOY720892:GOY720903 GYU720892:GYU720903 HIQ720892:HIQ720903 HSM720892:HSM720903 ICI720892:ICI720903 IME720892:IME720903 IWA720892:IWA720903 JFW720892:JFW720903 JPS720892:JPS720903 JZO720892:JZO720903 KJK720892:KJK720903 KTG720892:KTG720903 LDC720892:LDC720903 LMY720892:LMY720903 LWU720892:LWU720903 MGQ720892:MGQ720903 MQM720892:MQM720903 NAI720892:NAI720903 NKE720892:NKE720903 NUA720892:NUA720903 ODW720892:ODW720903 ONS720892:ONS720903 OXO720892:OXO720903 PHK720892:PHK720903 PRG720892:PRG720903 QBC720892:QBC720903 QKY720892:QKY720903 QUU720892:QUU720903 REQ720892:REQ720903 ROM720892:ROM720903 RYI720892:RYI720903 SIE720892:SIE720903 SSA720892:SSA720903 TBW720892:TBW720903 TLS720892:TLS720903 TVO720892:TVO720903 UFK720892:UFK720903 UPG720892:UPG720903 UZC720892:UZC720903 VIY720892:VIY720903 VSU720892:VSU720903 WCQ720892:WCQ720903 WMM720892:WMM720903 WWI720892:WWI720903 JW786428:JW786439 TS786428:TS786439 ADO786428:ADO786439 ANK786428:ANK786439 AXG786428:AXG786439 BHC786428:BHC786439 BQY786428:BQY786439 CAU786428:CAU786439 CKQ786428:CKQ786439 CUM786428:CUM786439 DEI786428:DEI786439 DOE786428:DOE786439 DYA786428:DYA786439 EHW786428:EHW786439 ERS786428:ERS786439 FBO786428:FBO786439 FLK786428:FLK786439 FVG786428:FVG786439 GFC786428:GFC786439 GOY786428:GOY786439 GYU786428:GYU786439 HIQ786428:HIQ786439 HSM786428:HSM786439 ICI786428:ICI786439 IME786428:IME786439 IWA786428:IWA786439 JFW786428:JFW786439 JPS786428:JPS786439 JZO786428:JZO786439 KJK786428:KJK786439 KTG786428:KTG786439 LDC786428:LDC786439 LMY786428:LMY786439 LWU786428:LWU786439 MGQ786428:MGQ786439 MQM786428:MQM786439 NAI786428:NAI786439 NKE786428:NKE786439 NUA786428:NUA786439 ODW786428:ODW786439 ONS786428:ONS786439 OXO786428:OXO786439 PHK786428:PHK786439 PRG786428:PRG786439 QBC786428:QBC786439 QKY786428:QKY786439 QUU786428:QUU786439 REQ786428:REQ786439 ROM786428:ROM786439 RYI786428:RYI786439 SIE786428:SIE786439 SSA786428:SSA786439 TBW786428:TBW786439 TLS786428:TLS786439 TVO786428:TVO786439 UFK786428:UFK786439 UPG786428:UPG786439 UZC786428:UZC786439 VIY786428:VIY786439 VSU786428:VSU786439 WCQ786428:WCQ786439 WMM786428:WMM786439 WWI786428:WWI786439 JW851964:JW851975 TS851964:TS851975 ADO851964:ADO851975 ANK851964:ANK851975 AXG851964:AXG851975 BHC851964:BHC851975 BQY851964:BQY851975 CAU851964:CAU851975 CKQ851964:CKQ851975 CUM851964:CUM851975 DEI851964:DEI851975 DOE851964:DOE851975 DYA851964:DYA851975 EHW851964:EHW851975 ERS851964:ERS851975 FBO851964:FBO851975 FLK851964:FLK851975 FVG851964:FVG851975 GFC851964:GFC851975 GOY851964:GOY851975 GYU851964:GYU851975 HIQ851964:HIQ851975 HSM851964:HSM851975 ICI851964:ICI851975 IME851964:IME851975 IWA851964:IWA851975 JFW851964:JFW851975 JPS851964:JPS851975 JZO851964:JZO851975 KJK851964:KJK851975 KTG851964:KTG851975 LDC851964:LDC851975 LMY851964:LMY851975 LWU851964:LWU851975 MGQ851964:MGQ851975 MQM851964:MQM851975 NAI851964:NAI851975 NKE851964:NKE851975 NUA851964:NUA851975 ODW851964:ODW851975 ONS851964:ONS851975 OXO851964:OXO851975 PHK851964:PHK851975 PRG851964:PRG851975 QBC851964:QBC851975 QKY851964:QKY851975 QUU851964:QUU851975 REQ851964:REQ851975 ROM851964:ROM851975 RYI851964:RYI851975 SIE851964:SIE851975 SSA851964:SSA851975 TBW851964:TBW851975 TLS851964:TLS851975 TVO851964:TVO851975 UFK851964:UFK851975 UPG851964:UPG851975 UZC851964:UZC851975 VIY851964:VIY851975 VSU851964:VSU851975 WCQ851964:WCQ851975 WMM851964:WMM851975 WWI851964:WWI851975 JW917500:JW917511 TS917500:TS917511 ADO917500:ADO917511 ANK917500:ANK917511 AXG917500:AXG917511 BHC917500:BHC917511 BQY917500:BQY917511 CAU917500:CAU917511 CKQ917500:CKQ917511 CUM917500:CUM917511 DEI917500:DEI917511 DOE917500:DOE917511 DYA917500:DYA917511 EHW917500:EHW917511 ERS917500:ERS917511 FBO917500:FBO917511 FLK917500:FLK917511 FVG917500:FVG917511 GFC917500:GFC917511 GOY917500:GOY917511 GYU917500:GYU917511 HIQ917500:HIQ917511 HSM917500:HSM917511 ICI917500:ICI917511 IME917500:IME917511 IWA917500:IWA917511 JFW917500:JFW917511 JPS917500:JPS917511 JZO917500:JZO917511 KJK917500:KJK917511 KTG917500:KTG917511 LDC917500:LDC917511 LMY917500:LMY917511 LWU917500:LWU917511 MGQ917500:MGQ917511 MQM917500:MQM917511 NAI917500:NAI917511 NKE917500:NKE917511 NUA917500:NUA917511 ODW917500:ODW917511 ONS917500:ONS917511 OXO917500:OXO917511 PHK917500:PHK917511 PRG917500:PRG917511 QBC917500:QBC917511 QKY917500:QKY917511 QUU917500:QUU917511 REQ917500:REQ917511 ROM917500:ROM917511 RYI917500:RYI917511 SIE917500:SIE917511 SSA917500:SSA917511 TBW917500:TBW917511 TLS917500:TLS917511 TVO917500:TVO917511 UFK917500:UFK917511 UPG917500:UPG917511 UZC917500:UZC917511 VIY917500:VIY917511 VSU917500:VSU917511 WCQ917500:WCQ917511 WMM917500:WMM917511 WWI917500:WWI917511 JW983036:JW983047 TS983036:TS983047 ADO983036:ADO983047 ANK983036:ANK983047 AXG983036:AXG983047 BHC983036:BHC983047 BQY983036:BQY983047 CAU983036:CAU983047 CKQ983036:CKQ983047 CUM983036:CUM983047 DEI983036:DEI983047 DOE983036:DOE983047 DYA983036:DYA983047 EHW983036:EHW983047 ERS983036:ERS983047 FBO983036:FBO983047 FLK983036:FLK983047 FVG983036:FVG983047 GFC983036:GFC983047 GOY983036:GOY983047 GYU983036:GYU983047 HIQ983036:HIQ983047 HSM983036:HSM983047 ICI983036:ICI983047 IME983036:IME983047 IWA983036:IWA983047 JFW983036:JFW983047 JPS983036:JPS983047 JZO983036:JZO983047 KJK983036:KJK983047 KTG983036:KTG983047 LDC983036:LDC983047 LMY983036:LMY983047 LWU983036:LWU983047 MGQ983036:MGQ983047 MQM983036:MQM983047 NAI983036:NAI983047 NKE983036:NKE983047 NUA983036:NUA983047 ODW983036:ODW983047 ONS983036:ONS983047 OXO983036:OXO983047 PHK983036:PHK983047 PRG983036:PRG983047 QBC983036:QBC983047 QKY983036:QKY983047 QUU983036:QUU983047 REQ983036:REQ983047 ROM983036:ROM983047 RYI983036:RYI983047 SIE983036:SIE983047 SSA983036:SSA983047 TBW983036:TBW983047 TLS983036:TLS983047 TVO983036:TVO983047 UFK983036:UFK983047 UPG983036:UPG983047 UZC983036:UZC983047 VIY983036:VIY983047 VSU983036:VSU983047 WCQ983036:WCQ983047 WMM983036:WMM983047 WWI983036:WWI983047 KC105:KD115 TY105:TZ115 ADU105:ADV115 ANQ105:ANR115 AXM105:AXN115 BHI105:BHJ115 BRE105:BRF115 CBA105:CBB115 CKW105:CKX115 CUS105:CUT115 DEO105:DEP115 DOK105:DOL115 DYG105:DYH115 EIC105:EID115 ERY105:ERZ115 FBU105:FBV115 FLQ105:FLR115 FVM105:FVN115 GFI105:GFJ115 GPE105:GPF115 GZA105:GZB115 HIW105:HIX115 HSS105:HST115 ICO105:ICP115 IMK105:IML115 IWG105:IWH115 JGC105:JGD115 JPY105:JPZ115 JZU105:JZV115 KJQ105:KJR115 KTM105:KTN115 LDI105:LDJ115 LNE105:LNF115 LXA105:LXB115 MGW105:MGX115 MQS105:MQT115 NAO105:NAP115 NKK105:NKL115 NUG105:NUH115 OEC105:OED115 ONY105:ONZ115 OXU105:OXV115 PHQ105:PHR115 PRM105:PRN115 QBI105:QBJ115 QLE105:QLF115 QVA105:QVB115 REW105:REX115 ROS105:ROT115 RYO105:RYP115 SIK105:SIL115 SSG105:SSH115 TCC105:TCD115 TLY105:TLZ115 TVU105:TVV115 UFQ105:UFR115 UPM105:UPN115 UZI105:UZJ115 VJE105:VJF115 VTA105:VTB115 WCW105:WCX115 WMS105:WMT115 WWO105:WWP115 KD65533:KE65543 TZ65533:UA65543 ADV65533:ADW65543 ANR65533:ANS65543 AXN65533:AXO65543 BHJ65533:BHK65543 BRF65533:BRG65543 CBB65533:CBC65543 CKX65533:CKY65543 CUT65533:CUU65543 DEP65533:DEQ65543 DOL65533:DOM65543 DYH65533:DYI65543 EID65533:EIE65543 ERZ65533:ESA65543 FBV65533:FBW65543 FLR65533:FLS65543 FVN65533:FVO65543 GFJ65533:GFK65543 GPF65533:GPG65543 GZB65533:GZC65543 HIX65533:HIY65543 HST65533:HSU65543 ICP65533:ICQ65543 IML65533:IMM65543 IWH65533:IWI65543 JGD65533:JGE65543 JPZ65533:JQA65543 JZV65533:JZW65543 KJR65533:KJS65543 KTN65533:KTO65543 LDJ65533:LDK65543 LNF65533:LNG65543 LXB65533:LXC65543 MGX65533:MGY65543 MQT65533:MQU65543 NAP65533:NAQ65543 NKL65533:NKM65543 NUH65533:NUI65543 OED65533:OEE65543 ONZ65533:OOA65543 OXV65533:OXW65543 PHR65533:PHS65543 PRN65533:PRO65543 QBJ65533:QBK65543 QLF65533:QLG65543 QVB65533:QVC65543 REX65533:REY65543 ROT65533:ROU65543 RYP65533:RYQ65543 SIL65533:SIM65543 SSH65533:SSI65543 TCD65533:TCE65543 TLZ65533:TMA65543 TVV65533:TVW65543 UFR65533:UFS65543 UPN65533:UPO65543 UZJ65533:UZK65543 VJF65533:VJG65543 VTB65533:VTC65543 WCX65533:WCY65543 WMT65533:WMU65543 WWP65533:WWQ65543 KD131069:KE131079 TZ131069:UA131079 ADV131069:ADW131079 ANR131069:ANS131079 AXN131069:AXO131079 BHJ131069:BHK131079 BRF131069:BRG131079 CBB131069:CBC131079 CKX131069:CKY131079 CUT131069:CUU131079 DEP131069:DEQ131079 DOL131069:DOM131079 DYH131069:DYI131079 EID131069:EIE131079 ERZ131069:ESA131079 FBV131069:FBW131079 FLR131069:FLS131079 FVN131069:FVO131079 GFJ131069:GFK131079 GPF131069:GPG131079 GZB131069:GZC131079 HIX131069:HIY131079 HST131069:HSU131079 ICP131069:ICQ131079 IML131069:IMM131079 IWH131069:IWI131079 JGD131069:JGE131079 JPZ131069:JQA131079 JZV131069:JZW131079 KJR131069:KJS131079 KTN131069:KTO131079 LDJ131069:LDK131079 LNF131069:LNG131079 LXB131069:LXC131079 MGX131069:MGY131079 MQT131069:MQU131079 NAP131069:NAQ131079 NKL131069:NKM131079 NUH131069:NUI131079 OED131069:OEE131079 ONZ131069:OOA131079 OXV131069:OXW131079 PHR131069:PHS131079 PRN131069:PRO131079 QBJ131069:QBK131079 QLF131069:QLG131079 QVB131069:QVC131079 REX131069:REY131079 ROT131069:ROU131079 RYP131069:RYQ131079 SIL131069:SIM131079 SSH131069:SSI131079 TCD131069:TCE131079 TLZ131069:TMA131079 TVV131069:TVW131079 UFR131069:UFS131079 UPN131069:UPO131079 UZJ131069:UZK131079 VJF131069:VJG131079 VTB131069:VTC131079 WCX131069:WCY131079 WMT131069:WMU131079 WWP131069:WWQ131079 KD196605:KE196615 TZ196605:UA196615 ADV196605:ADW196615 ANR196605:ANS196615 AXN196605:AXO196615 BHJ196605:BHK196615 BRF196605:BRG196615 CBB196605:CBC196615 CKX196605:CKY196615 CUT196605:CUU196615 DEP196605:DEQ196615 DOL196605:DOM196615 DYH196605:DYI196615 EID196605:EIE196615 ERZ196605:ESA196615 FBV196605:FBW196615 FLR196605:FLS196615 FVN196605:FVO196615 GFJ196605:GFK196615 GPF196605:GPG196615 GZB196605:GZC196615 HIX196605:HIY196615 HST196605:HSU196615 ICP196605:ICQ196615 IML196605:IMM196615 IWH196605:IWI196615 JGD196605:JGE196615 JPZ196605:JQA196615 JZV196605:JZW196615 KJR196605:KJS196615 KTN196605:KTO196615 LDJ196605:LDK196615 LNF196605:LNG196615 LXB196605:LXC196615 MGX196605:MGY196615 MQT196605:MQU196615 NAP196605:NAQ196615 NKL196605:NKM196615 NUH196605:NUI196615 OED196605:OEE196615 ONZ196605:OOA196615 OXV196605:OXW196615 PHR196605:PHS196615 PRN196605:PRO196615 QBJ196605:QBK196615 QLF196605:QLG196615 QVB196605:QVC196615 REX196605:REY196615 ROT196605:ROU196615 RYP196605:RYQ196615 SIL196605:SIM196615 SSH196605:SSI196615 TCD196605:TCE196615 TLZ196605:TMA196615 TVV196605:TVW196615 UFR196605:UFS196615 UPN196605:UPO196615 UZJ196605:UZK196615 VJF196605:VJG196615 VTB196605:VTC196615 WCX196605:WCY196615 WMT196605:WMU196615 WWP196605:WWQ196615 KD262141:KE262151 TZ262141:UA262151 ADV262141:ADW262151 ANR262141:ANS262151 AXN262141:AXO262151 BHJ262141:BHK262151 BRF262141:BRG262151 CBB262141:CBC262151 CKX262141:CKY262151 CUT262141:CUU262151 DEP262141:DEQ262151 DOL262141:DOM262151 DYH262141:DYI262151 EID262141:EIE262151 ERZ262141:ESA262151 FBV262141:FBW262151 FLR262141:FLS262151 FVN262141:FVO262151 GFJ262141:GFK262151 GPF262141:GPG262151 GZB262141:GZC262151 HIX262141:HIY262151 HST262141:HSU262151 ICP262141:ICQ262151 IML262141:IMM262151 IWH262141:IWI262151 JGD262141:JGE262151 JPZ262141:JQA262151 JZV262141:JZW262151 KJR262141:KJS262151 KTN262141:KTO262151 LDJ262141:LDK262151 LNF262141:LNG262151 LXB262141:LXC262151 MGX262141:MGY262151 MQT262141:MQU262151 NAP262141:NAQ262151 NKL262141:NKM262151 NUH262141:NUI262151 OED262141:OEE262151 ONZ262141:OOA262151 OXV262141:OXW262151 PHR262141:PHS262151 PRN262141:PRO262151 QBJ262141:QBK262151 QLF262141:QLG262151 QVB262141:QVC262151 REX262141:REY262151 ROT262141:ROU262151 RYP262141:RYQ262151 SIL262141:SIM262151 SSH262141:SSI262151 TCD262141:TCE262151 TLZ262141:TMA262151 TVV262141:TVW262151 UFR262141:UFS262151 UPN262141:UPO262151 UZJ262141:UZK262151 VJF262141:VJG262151 VTB262141:VTC262151 WCX262141:WCY262151 WMT262141:WMU262151 WWP262141:WWQ262151 KD327677:KE327687 TZ327677:UA327687 ADV327677:ADW327687 ANR327677:ANS327687 AXN327677:AXO327687 BHJ327677:BHK327687 BRF327677:BRG327687 CBB327677:CBC327687 CKX327677:CKY327687 CUT327677:CUU327687 DEP327677:DEQ327687 DOL327677:DOM327687 DYH327677:DYI327687 EID327677:EIE327687 ERZ327677:ESA327687 FBV327677:FBW327687 FLR327677:FLS327687 FVN327677:FVO327687 GFJ327677:GFK327687 GPF327677:GPG327687 GZB327677:GZC327687 HIX327677:HIY327687 HST327677:HSU327687 ICP327677:ICQ327687 IML327677:IMM327687 IWH327677:IWI327687 JGD327677:JGE327687 JPZ327677:JQA327687 JZV327677:JZW327687 KJR327677:KJS327687 KTN327677:KTO327687 LDJ327677:LDK327687 LNF327677:LNG327687 LXB327677:LXC327687 MGX327677:MGY327687 MQT327677:MQU327687 NAP327677:NAQ327687 NKL327677:NKM327687 NUH327677:NUI327687 OED327677:OEE327687 ONZ327677:OOA327687 OXV327677:OXW327687 PHR327677:PHS327687 PRN327677:PRO327687 QBJ327677:QBK327687 QLF327677:QLG327687 QVB327677:QVC327687 REX327677:REY327687 ROT327677:ROU327687 RYP327677:RYQ327687 SIL327677:SIM327687 SSH327677:SSI327687 TCD327677:TCE327687 TLZ327677:TMA327687 TVV327677:TVW327687 UFR327677:UFS327687 UPN327677:UPO327687 UZJ327677:UZK327687 VJF327677:VJG327687 VTB327677:VTC327687 WCX327677:WCY327687 WMT327677:WMU327687 WWP327677:WWQ327687 KD393213:KE393223 TZ393213:UA393223 ADV393213:ADW393223 ANR393213:ANS393223 AXN393213:AXO393223 BHJ393213:BHK393223 BRF393213:BRG393223 CBB393213:CBC393223 CKX393213:CKY393223 CUT393213:CUU393223 DEP393213:DEQ393223 DOL393213:DOM393223 DYH393213:DYI393223 EID393213:EIE393223 ERZ393213:ESA393223 FBV393213:FBW393223 FLR393213:FLS393223 FVN393213:FVO393223 GFJ393213:GFK393223 GPF393213:GPG393223 GZB393213:GZC393223 HIX393213:HIY393223 HST393213:HSU393223 ICP393213:ICQ393223 IML393213:IMM393223 IWH393213:IWI393223 JGD393213:JGE393223 JPZ393213:JQA393223 JZV393213:JZW393223 KJR393213:KJS393223 KTN393213:KTO393223 LDJ393213:LDK393223 LNF393213:LNG393223 LXB393213:LXC393223 MGX393213:MGY393223 MQT393213:MQU393223 NAP393213:NAQ393223 NKL393213:NKM393223 NUH393213:NUI393223 OED393213:OEE393223 ONZ393213:OOA393223 OXV393213:OXW393223 PHR393213:PHS393223 PRN393213:PRO393223 QBJ393213:QBK393223 QLF393213:QLG393223 QVB393213:QVC393223 REX393213:REY393223 ROT393213:ROU393223 RYP393213:RYQ393223 SIL393213:SIM393223 SSH393213:SSI393223 TCD393213:TCE393223 TLZ393213:TMA393223 TVV393213:TVW393223 UFR393213:UFS393223 UPN393213:UPO393223 UZJ393213:UZK393223 VJF393213:VJG393223 VTB393213:VTC393223 WCX393213:WCY393223 WMT393213:WMU393223 WWP393213:WWQ393223 KD458749:KE458759 TZ458749:UA458759 ADV458749:ADW458759 ANR458749:ANS458759 AXN458749:AXO458759 BHJ458749:BHK458759 BRF458749:BRG458759 CBB458749:CBC458759 CKX458749:CKY458759 CUT458749:CUU458759 DEP458749:DEQ458759 DOL458749:DOM458759 DYH458749:DYI458759 EID458749:EIE458759 ERZ458749:ESA458759 FBV458749:FBW458759 FLR458749:FLS458759 FVN458749:FVO458759 GFJ458749:GFK458759 GPF458749:GPG458759 GZB458749:GZC458759 HIX458749:HIY458759 HST458749:HSU458759 ICP458749:ICQ458759 IML458749:IMM458759 IWH458749:IWI458759 JGD458749:JGE458759 JPZ458749:JQA458759 JZV458749:JZW458759 KJR458749:KJS458759 KTN458749:KTO458759 LDJ458749:LDK458759 LNF458749:LNG458759 LXB458749:LXC458759 MGX458749:MGY458759 MQT458749:MQU458759 NAP458749:NAQ458759 NKL458749:NKM458759 NUH458749:NUI458759 OED458749:OEE458759 ONZ458749:OOA458759 OXV458749:OXW458759 PHR458749:PHS458759 PRN458749:PRO458759 QBJ458749:QBK458759 QLF458749:QLG458759 QVB458749:QVC458759 REX458749:REY458759 ROT458749:ROU458759 RYP458749:RYQ458759 SIL458749:SIM458759 SSH458749:SSI458759 TCD458749:TCE458759 TLZ458749:TMA458759 TVV458749:TVW458759 UFR458749:UFS458759 UPN458749:UPO458759 UZJ458749:UZK458759 VJF458749:VJG458759 VTB458749:VTC458759 WCX458749:WCY458759 WMT458749:WMU458759 WWP458749:WWQ458759 KD524285:KE524295 TZ524285:UA524295 ADV524285:ADW524295 ANR524285:ANS524295 AXN524285:AXO524295 BHJ524285:BHK524295 BRF524285:BRG524295 CBB524285:CBC524295 CKX524285:CKY524295 CUT524285:CUU524295 DEP524285:DEQ524295 DOL524285:DOM524295 DYH524285:DYI524295 EID524285:EIE524295 ERZ524285:ESA524295 FBV524285:FBW524295 FLR524285:FLS524295 FVN524285:FVO524295 GFJ524285:GFK524295 GPF524285:GPG524295 GZB524285:GZC524295 HIX524285:HIY524295 HST524285:HSU524295 ICP524285:ICQ524295 IML524285:IMM524295 IWH524285:IWI524295 JGD524285:JGE524295 JPZ524285:JQA524295 JZV524285:JZW524295 KJR524285:KJS524295 KTN524285:KTO524295 LDJ524285:LDK524295 LNF524285:LNG524295 LXB524285:LXC524295 MGX524285:MGY524295 MQT524285:MQU524295 NAP524285:NAQ524295 NKL524285:NKM524295 NUH524285:NUI524295 OED524285:OEE524295 ONZ524285:OOA524295 OXV524285:OXW524295 PHR524285:PHS524295 PRN524285:PRO524295 QBJ524285:QBK524295 QLF524285:QLG524295 QVB524285:QVC524295 REX524285:REY524295 ROT524285:ROU524295 RYP524285:RYQ524295 SIL524285:SIM524295 SSH524285:SSI524295 TCD524285:TCE524295 TLZ524285:TMA524295 TVV524285:TVW524295 UFR524285:UFS524295 UPN524285:UPO524295 UZJ524285:UZK524295 VJF524285:VJG524295 VTB524285:VTC524295 WCX524285:WCY524295 WMT524285:WMU524295 WWP524285:WWQ524295 KD589821:KE589831 TZ589821:UA589831 ADV589821:ADW589831 ANR589821:ANS589831 AXN589821:AXO589831 BHJ589821:BHK589831 BRF589821:BRG589831 CBB589821:CBC589831 CKX589821:CKY589831 CUT589821:CUU589831 DEP589821:DEQ589831 DOL589821:DOM589831 DYH589821:DYI589831 EID589821:EIE589831 ERZ589821:ESA589831 FBV589821:FBW589831 FLR589821:FLS589831 FVN589821:FVO589831 GFJ589821:GFK589831 GPF589821:GPG589831 GZB589821:GZC589831 HIX589821:HIY589831 HST589821:HSU589831 ICP589821:ICQ589831 IML589821:IMM589831 IWH589821:IWI589831 JGD589821:JGE589831 JPZ589821:JQA589831 JZV589821:JZW589831 KJR589821:KJS589831 KTN589821:KTO589831 LDJ589821:LDK589831 LNF589821:LNG589831 LXB589821:LXC589831 MGX589821:MGY589831 MQT589821:MQU589831 NAP589821:NAQ589831 NKL589821:NKM589831 NUH589821:NUI589831 OED589821:OEE589831 ONZ589821:OOA589831 OXV589821:OXW589831 PHR589821:PHS589831 PRN589821:PRO589831 QBJ589821:QBK589831 QLF589821:QLG589831 QVB589821:QVC589831 REX589821:REY589831 ROT589821:ROU589831 RYP589821:RYQ589831 SIL589821:SIM589831 SSH589821:SSI589831 TCD589821:TCE589831 TLZ589821:TMA589831 TVV589821:TVW589831 UFR589821:UFS589831 UPN589821:UPO589831 UZJ589821:UZK589831 VJF589821:VJG589831 VTB589821:VTC589831 WCX589821:WCY589831 WMT589821:WMU589831 WWP589821:WWQ589831 KD655357:KE655367 TZ655357:UA655367 ADV655357:ADW655367 ANR655357:ANS655367 AXN655357:AXO655367 BHJ655357:BHK655367 BRF655357:BRG655367 CBB655357:CBC655367 CKX655357:CKY655367 CUT655357:CUU655367 DEP655357:DEQ655367 DOL655357:DOM655367 DYH655357:DYI655367 EID655357:EIE655367 ERZ655357:ESA655367 FBV655357:FBW655367 FLR655357:FLS655367 FVN655357:FVO655367 GFJ655357:GFK655367 GPF655357:GPG655367 GZB655357:GZC655367 HIX655357:HIY655367 HST655357:HSU655367 ICP655357:ICQ655367 IML655357:IMM655367 IWH655357:IWI655367 JGD655357:JGE655367 JPZ655357:JQA655367 JZV655357:JZW655367 KJR655357:KJS655367 KTN655357:KTO655367 LDJ655357:LDK655367 LNF655357:LNG655367 LXB655357:LXC655367 MGX655357:MGY655367 MQT655357:MQU655367 NAP655357:NAQ655367 NKL655357:NKM655367 NUH655357:NUI655367 OED655357:OEE655367 ONZ655357:OOA655367 OXV655357:OXW655367 PHR655357:PHS655367 PRN655357:PRO655367 QBJ655357:QBK655367 QLF655357:QLG655367 QVB655357:QVC655367 REX655357:REY655367 ROT655357:ROU655367 RYP655357:RYQ655367 SIL655357:SIM655367 SSH655357:SSI655367 TCD655357:TCE655367 TLZ655357:TMA655367 TVV655357:TVW655367 UFR655357:UFS655367 UPN655357:UPO655367 UZJ655357:UZK655367 VJF655357:VJG655367 VTB655357:VTC655367 WCX655357:WCY655367 WMT655357:WMU655367 WWP655357:WWQ655367 KD720893:KE720903 TZ720893:UA720903 ADV720893:ADW720903 ANR720893:ANS720903 AXN720893:AXO720903 BHJ720893:BHK720903 BRF720893:BRG720903 CBB720893:CBC720903 CKX720893:CKY720903 CUT720893:CUU720903 DEP720893:DEQ720903 DOL720893:DOM720903 DYH720893:DYI720903 EID720893:EIE720903 ERZ720893:ESA720903 FBV720893:FBW720903 FLR720893:FLS720903 FVN720893:FVO720903 GFJ720893:GFK720903 GPF720893:GPG720903 GZB720893:GZC720903 HIX720893:HIY720903 HST720893:HSU720903 ICP720893:ICQ720903 IML720893:IMM720903 IWH720893:IWI720903 JGD720893:JGE720903 JPZ720893:JQA720903 JZV720893:JZW720903 KJR720893:KJS720903 KTN720893:KTO720903 LDJ720893:LDK720903 LNF720893:LNG720903 LXB720893:LXC720903 MGX720893:MGY720903 MQT720893:MQU720903 NAP720893:NAQ720903 NKL720893:NKM720903 NUH720893:NUI720903 OED720893:OEE720903 ONZ720893:OOA720903 OXV720893:OXW720903 PHR720893:PHS720903 PRN720893:PRO720903 QBJ720893:QBK720903 QLF720893:QLG720903 QVB720893:QVC720903 REX720893:REY720903 ROT720893:ROU720903 RYP720893:RYQ720903 SIL720893:SIM720903 SSH720893:SSI720903 TCD720893:TCE720903 TLZ720893:TMA720903 TVV720893:TVW720903 UFR720893:UFS720903 UPN720893:UPO720903 UZJ720893:UZK720903 VJF720893:VJG720903 VTB720893:VTC720903 WCX720893:WCY720903 WMT720893:WMU720903 WWP720893:WWQ720903 KD786429:KE786439 TZ786429:UA786439 ADV786429:ADW786439 ANR786429:ANS786439 AXN786429:AXO786439 BHJ786429:BHK786439 BRF786429:BRG786439 CBB786429:CBC786439 CKX786429:CKY786439 CUT786429:CUU786439 DEP786429:DEQ786439 DOL786429:DOM786439 DYH786429:DYI786439 EID786429:EIE786439 ERZ786429:ESA786439 FBV786429:FBW786439 FLR786429:FLS786439 FVN786429:FVO786439 GFJ786429:GFK786439 GPF786429:GPG786439 GZB786429:GZC786439 HIX786429:HIY786439 HST786429:HSU786439 ICP786429:ICQ786439 IML786429:IMM786439 IWH786429:IWI786439 JGD786429:JGE786439 JPZ786429:JQA786439 JZV786429:JZW786439 KJR786429:KJS786439 KTN786429:KTO786439 LDJ786429:LDK786439 LNF786429:LNG786439 LXB786429:LXC786439 MGX786429:MGY786439 MQT786429:MQU786439 NAP786429:NAQ786439 NKL786429:NKM786439 NUH786429:NUI786439 OED786429:OEE786439 ONZ786429:OOA786439 OXV786429:OXW786439 PHR786429:PHS786439 PRN786429:PRO786439 QBJ786429:QBK786439 QLF786429:QLG786439 QVB786429:QVC786439 REX786429:REY786439 ROT786429:ROU786439 RYP786429:RYQ786439 SIL786429:SIM786439 SSH786429:SSI786439 TCD786429:TCE786439 TLZ786429:TMA786439 TVV786429:TVW786439 UFR786429:UFS786439 UPN786429:UPO786439 UZJ786429:UZK786439 VJF786429:VJG786439 VTB786429:VTC786439 WCX786429:WCY786439 WMT786429:WMU786439 WWP786429:WWQ786439 KD851965:KE851975 TZ851965:UA851975 ADV851965:ADW851975 ANR851965:ANS851975 AXN851965:AXO851975 BHJ851965:BHK851975 BRF851965:BRG851975 CBB851965:CBC851975 CKX851965:CKY851975 CUT851965:CUU851975 DEP851965:DEQ851975 DOL851965:DOM851975 DYH851965:DYI851975 EID851965:EIE851975 ERZ851965:ESA851975 FBV851965:FBW851975 FLR851965:FLS851975 FVN851965:FVO851975 GFJ851965:GFK851975 GPF851965:GPG851975 GZB851965:GZC851975 HIX851965:HIY851975 HST851965:HSU851975 ICP851965:ICQ851975 IML851965:IMM851975 IWH851965:IWI851975 JGD851965:JGE851975 JPZ851965:JQA851975 JZV851965:JZW851975 KJR851965:KJS851975 KTN851965:KTO851975 LDJ851965:LDK851975 LNF851965:LNG851975 LXB851965:LXC851975 MGX851965:MGY851975 MQT851965:MQU851975 NAP851965:NAQ851975 NKL851965:NKM851975 NUH851965:NUI851975 OED851965:OEE851975 ONZ851965:OOA851975 OXV851965:OXW851975 PHR851965:PHS851975 PRN851965:PRO851975 QBJ851965:QBK851975 QLF851965:QLG851975 QVB851965:QVC851975 REX851965:REY851975 ROT851965:ROU851975 RYP851965:RYQ851975 SIL851965:SIM851975 SSH851965:SSI851975 TCD851965:TCE851975 TLZ851965:TMA851975 TVV851965:TVW851975 UFR851965:UFS851975 UPN851965:UPO851975 UZJ851965:UZK851975 VJF851965:VJG851975 VTB851965:VTC851975 WCX851965:WCY851975 WMT851965:WMU851975 WWP851965:WWQ851975 KD917501:KE917511 TZ917501:UA917511 ADV917501:ADW917511 ANR917501:ANS917511 AXN917501:AXO917511 BHJ917501:BHK917511 BRF917501:BRG917511 CBB917501:CBC917511 CKX917501:CKY917511 CUT917501:CUU917511 DEP917501:DEQ917511 DOL917501:DOM917511 DYH917501:DYI917511 EID917501:EIE917511 ERZ917501:ESA917511 FBV917501:FBW917511 FLR917501:FLS917511 FVN917501:FVO917511 GFJ917501:GFK917511 GPF917501:GPG917511 GZB917501:GZC917511 HIX917501:HIY917511 HST917501:HSU917511 ICP917501:ICQ917511 IML917501:IMM917511 IWH917501:IWI917511 JGD917501:JGE917511 JPZ917501:JQA917511 JZV917501:JZW917511 KJR917501:KJS917511 KTN917501:KTO917511 LDJ917501:LDK917511 LNF917501:LNG917511 LXB917501:LXC917511 MGX917501:MGY917511 MQT917501:MQU917511 NAP917501:NAQ917511 NKL917501:NKM917511 NUH917501:NUI917511 OED917501:OEE917511 ONZ917501:OOA917511 OXV917501:OXW917511 PHR917501:PHS917511 PRN917501:PRO917511 QBJ917501:QBK917511 QLF917501:QLG917511 QVB917501:QVC917511 REX917501:REY917511 ROT917501:ROU917511 RYP917501:RYQ917511 SIL917501:SIM917511 SSH917501:SSI917511 TCD917501:TCE917511 TLZ917501:TMA917511 TVV917501:TVW917511 UFR917501:UFS917511 UPN917501:UPO917511 UZJ917501:UZK917511 VJF917501:VJG917511 VTB917501:VTC917511 WCX917501:WCY917511 WMT917501:WMU917511 WWP917501:WWQ917511 KD983037:KE983047 TZ983037:UA983047 ADV983037:ADW983047 ANR983037:ANS983047 AXN983037:AXO983047 BHJ983037:BHK983047 BRF983037:BRG983047 CBB983037:CBC983047 CKX983037:CKY983047 CUT983037:CUU983047 DEP983037:DEQ983047 DOL983037:DOM983047 DYH983037:DYI983047 EID983037:EIE983047 ERZ983037:ESA983047 FBV983037:FBW983047 FLR983037:FLS983047 FVN983037:FVO983047 GFJ983037:GFK983047 GPF983037:GPG983047 GZB983037:GZC983047 HIX983037:HIY983047 HST983037:HSU983047 ICP983037:ICQ983047 IML983037:IMM983047 IWH983037:IWI983047 JGD983037:JGE983047 JPZ983037:JQA983047 JZV983037:JZW983047 KJR983037:KJS983047 KTN983037:KTO983047 LDJ983037:LDK983047 LNF983037:LNG983047 LXB983037:LXC983047 MGX983037:MGY983047 MQT983037:MQU983047 NAP983037:NAQ983047 NKL983037:NKM983047 NUH983037:NUI983047 OED983037:OEE983047 ONZ983037:OOA983047 OXV983037:OXW983047 PHR983037:PHS983047 PRN983037:PRO983047 QBJ983037:QBK983047 QLF983037:QLG983047 QVB983037:QVC983047 REX983037:REY983047 ROT983037:ROU983047 RYP983037:RYQ983047 SIL983037:SIM983047 SSH983037:SSI983047 TCD983037:TCE983047 TLZ983037:TMA983047 TVV983037:TVW983047 UFR983037:UFS983047 UPN983037:UPO983047 UZJ983037:UZK983047 VJF983037:VJG983047 VTB983037:VTC983047 WCX983037:WCY983047 WMT983037:WMU983047 WWP983037:WWQ983047 JZ105:KA115 TV105:TW115 ADR105:ADS115 ANN105:ANO115 AXJ105:AXK115 BHF105:BHG115 BRB105:BRC115 CAX105:CAY115 CKT105:CKU115 CUP105:CUQ115 DEL105:DEM115 DOH105:DOI115 DYD105:DYE115 EHZ105:EIA115 ERV105:ERW115 FBR105:FBS115 FLN105:FLO115 FVJ105:FVK115 GFF105:GFG115 GPB105:GPC115 GYX105:GYY115 HIT105:HIU115 HSP105:HSQ115 ICL105:ICM115 IMH105:IMI115 IWD105:IWE115 JFZ105:JGA115 JPV105:JPW115 JZR105:JZS115 KJN105:KJO115 KTJ105:KTK115 LDF105:LDG115 LNB105:LNC115 LWX105:LWY115 MGT105:MGU115 MQP105:MQQ115 NAL105:NAM115 NKH105:NKI115 NUD105:NUE115 ODZ105:OEA115 ONV105:ONW115 OXR105:OXS115 PHN105:PHO115 PRJ105:PRK115 QBF105:QBG115 QLB105:QLC115 QUX105:QUY115 RET105:REU115 ROP105:ROQ115 RYL105:RYM115 SIH105:SII115 SSD105:SSE115 TBZ105:TCA115 TLV105:TLW115 TVR105:TVS115 UFN105:UFO115 UPJ105:UPK115 UZF105:UZG115 VJB105:VJC115 VSX105:VSY115 WCT105:WCU115 WMP105:WMQ115 WWL105:WWM115 KA65533:KB65543 TW65533:TX65543 ADS65533:ADT65543 ANO65533:ANP65543 AXK65533:AXL65543 BHG65533:BHH65543 BRC65533:BRD65543 CAY65533:CAZ65543 CKU65533:CKV65543 CUQ65533:CUR65543 DEM65533:DEN65543 DOI65533:DOJ65543 DYE65533:DYF65543 EIA65533:EIB65543 ERW65533:ERX65543 FBS65533:FBT65543 FLO65533:FLP65543 FVK65533:FVL65543 GFG65533:GFH65543 GPC65533:GPD65543 GYY65533:GYZ65543 HIU65533:HIV65543 HSQ65533:HSR65543 ICM65533:ICN65543 IMI65533:IMJ65543 IWE65533:IWF65543 JGA65533:JGB65543 JPW65533:JPX65543 JZS65533:JZT65543 KJO65533:KJP65543 KTK65533:KTL65543 LDG65533:LDH65543 LNC65533:LND65543 LWY65533:LWZ65543 MGU65533:MGV65543 MQQ65533:MQR65543 NAM65533:NAN65543 NKI65533:NKJ65543 NUE65533:NUF65543 OEA65533:OEB65543 ONW65533:ONX65543 OXS65533:OXT65543 PHO65533:PHP65543 PRK65533:PRL65543 QBG65533:QBH65543 QLC65533:QLD65543 QUY65533:QUZ65543 REU65533:REV65543 ROQ65533:ROR65543 RYM65533:RYN65543 SII65533:SIJ65543 SSE65533:SSF65543 TCA65533:TCB65543 TLW65533:TLX65543 TVS65533:TVT65543 UFO65533:UFP65543 UPK65533:UPL65543 UZG65533:UZH65543 VJC65533:VJD65543 VSY65533:VSZ65543 WCU65533:WCV65543 WMQ65533:WMR65543 WWM65533:WWN65543 KA131069:KB131079 TW131069:TX131079 ADS131069:ADT131079 ANO131069:ANP131079 AXK131069:AXL131079 BHG131069:BHH131079 BRC131069:BRD131079 CAY131069:CAZ131079 CKU131069:CKV131079 CUQ131069:CUR131079 DEM131069:DEN131079 DOI131069:DOJ131079 DYE131069:DYF131079 EIA131069:EIB131079 ERW131069:ERX131079 FBS131069:FBT131079 FLO131069:FLP131079 FVK131069:FVL131079 GFG131069:GFH131079 GPC131069:GPD131079 GYY131069:GYZ131079 HIU131069:HIV131079 HSQ131069:HSR131079 ICM131069:ICN131079 IMI131069:IMJ131079 IWE131069:IWF131079 JGA131069:JGB131079 JPW131069:JPX131079 JZS131069:JZT131079 KJO131069:KJP131079 KTK131069:KTL131079 LDG131069:LDH131079 LNC131069:LND131079 LWY131069:LWZ131079 MGU131069:MGV131079 MQQ131069:MQR131079 NAM131069:NAN131079 NKI131069:NKJ131079 NUE131069:NUF131079 OEA131069:OEB131079 ONW131069:ONX131079 OXS131069:OXT131079 PHO131069:PHP131079 PRK131069:PRL131079 QBG131069:QBH131079 QLC131069:QLD131079 QUY131069:QUZ131079 REU131069:REV131079 ROQ131069:ROR131079 RYM131069:RYN131079 SII131069:SIJ131079 SSE131069:SSF131079 TCA131069:TCB131079 TLW131069:TLX131079 TVS131069:TVT131079 UFO131069:UFP131079 UPK131069:UPL131079 UZG131069:UZH131079 VJC131069:VJD131079 VSY131069:VSZ131079 WCU131069:WCV131079 WMQ131069:WMR131079 WWM131069:WWN131079 KA196605:KB196615 TW196605:TX196615 ADS196605:ADT196615 ANO196605:ANP196615 AXK196605:AXL196615 BHG196605:BHH196615 BRC196605:BRD196615 CAY196605:CAZ196615 CKU196605:CKV196615 CUQ196605:CUR196615 DEM196605:DEN196615 DOI196605:DOJ196615 DYE196605:DYF196615 EIA196605:EIB196615 ERW196605:ERX196615 FBS196605:FBT196615 FLO196605:FLP196615 FVK196605:FVL196615 GFG196605:GFH196615 GPC196605:GPD196615 GYY196605:GYZ196615 HIU196605:HIV196615 HSQ196605:HSR196615 ICM196605:ICN196615 IMI196605:IMJ196615 IWE196605:IWF196615 JGA196605:JGB196615 JPW196605:JPX196615 JZS196605:JZT196615 KJO196605:KJP196615 KTK196605:KTL196615 LDG196605:LDH196615 LNC196605:LND196615 LWY196605:LWZ196615 MGU196605:MGV196615 MQQ196605:MQR196615 NAM196605:NAN196615 NKI196605:NKJ196615 NUE196605:NUF196615 OEA196605:OEB196615 ONW196605:ONX196615 OXS196605:OXT196615 PHO196605:PHP196615 PRK196605:PRL196615 QBG196605:QBH196615 QLC196605:QLD196615 QUY196605:QUZ196615 REU196605:REV196615 ROQ196605:ROR196615 RYM196605:RYN196615 SII196605:SIJ196615 SSE196605:SSF196615 TCA196605:TCB196615 TLW196605:TLX196615 TVS196605:TVT196615 UFO196605:UFP196615 UPK196605:UPL196615 UZG196605:UZH196615 VJC196605:VJD196615 VSY196605:VSZ196615 WCU196605:WCV196615 WMQ196605:WMR196615 WWM196605:WWN196615 KA262141:KB262151 TW262141:TX262151 ADS262141:ADT262151 ANO262141:ANP262151 AXK262141:AXL262151 BHG262141:BHH262151 BRC262141:BRD262151 CAY262141:CAZ262151 CKU262141:CKV262151 CUQ262141:CUR262151 DEM262141:DEN262151 DOI262141:DOJ262151 DYE262141:DYF262151 EIA262141:EIB262151 ERW262141:ERX262151 FBS262141:FBT262151 FLO262141:FLP262151 FVK262141:FVL262151 GFG262141:GFH262151 GPC262141:GPD262151 GYY262141:GYZ262151 HIU262141:HIV262151 HSQ262141:HSR262151 ICM262141:ICN262151 IMI262141:IMJ262151 IWE262141:IWF262151 JGA262141:JGB262151 JPW262141:JPX262151 JZS262141:JZT262151 KJO262141:KJP262151 KTK262141:KTL262151 LDG262141:LDH262151 LNC262141:LND262151 LWY262141:LWZ262151 MGU262141:MGV262151 MQQ262141:MQR262151 NAM262141:NAN262151 NKI262141:NKJ262151 NUE262141:NUF262151 OEA262141:OEB262151 ONW262141:ONX262151 OXS262141:OXT262151 PHO262141:PHP262151 PRK262141:PRL262151 QBG262141:QBH262151 QLC262141:QLD262151 QUY262141:QUZ262151 REU262141:REV262151 ROQ262141:ROR262151 RYM262141:RYN262151 SII262141:SIJ262151 SSE262141:SSF262151 TCA262141:TCB262151 TLW262141:TLX262151 TVS262141:TVT262151 UFO262141:UFP262151 UPK262141:UPL262151 UZG262141:UZH262151 VJC262141:VJD262151 VSY262141:VSZ262151 WCU262141:WCV262151 WMQ262141:WMR262151 WWM262141:WWN262151 KA327677:KB327687 TW327677:TX327687 ADS327677:ADT327687 ANO327677:ANP327687 AXK327677:AXL327687 BHG327677:BHH327687 BRC327677:BRD327687 CAY327677:CAZ327687 CKU327677:CKV327687 CUQ327677:CUR327687 DEM327677:DEN327687 DOI327677:DOJ327687 DYE327677:DYF327687 EIA327677:EIB327687 ERW327677:ERX327687 FBS327677:FBT327687 FLO327677:FLP327687 FVK327677:FVL327687 GFG327677:GFH327687 GPC327677:GPD327687 GYY327677:GYZ327687 HIU327677:HIV327687 HSQ327677:HSR327687 ICM327677:ICN327687 IMI327677:IMJ327687 IWE327677:IWF327687 JGA327677:JGB327687 JPW327677:JPX327687 JZS327677:JZT327687 KJO327677:KJP327687 KTK327677:KTL327687 LDG327677:LDH327687 LNC327677:LND327687 LWY327677:LWZ327687 MGU327677:MGV327687 MQQ327677:MQR327687 NAM327677:NAN327687 NKI327677:NKJ327687 NUE327677:NUF327687 OEA327677:OEB327687 ONW327677:ONX327687 OXS327677:OXT327687 PHO327677:PHP327687 PRK327677:PRL327687 QBG327677:QBH327687 QLC327677:QLD327687 QUY327677:QUZ327687 REU327677:REV327687 ROQ327677:ROR327687 RYM327677:RYN327687 SII327677:SIJ327687 SSE327677:SSF327687 TCA327677:TCB327687 TLW327677:TLX327687 TVS327677:TVT327687 UFO327677:UFP327687 UPK327677:UPL327687 UZG327677:UZH327687 VJC327677:VJD327687 VSY327677:VSZ327687 WCU327677:WCV327687 WMQ327677:WMR327687 WWM327677:WWN327687 KA393213:KB393223 TW393213:TX393223 ADS393213:ADT393223 ANO393213:ANP393223 AXK393213:AXL393223 BHG393213:BHH393223 BRC393213:BRD393223 CAY393213:CAZ393223 CKU393213:CKV393223 CUQ393213:CUR393223 DEM393213:DEN393223 DOI393213:DOJ393223 DYE393213:DYF393223 EIA393213:EIB393223 ERW393213:ERX393223 FBS393213:FBT393223 FLO393213:FLP393223 FVK393213:FVL393223 GFG393213:GFH393223 GPC393213:GPD393223 GYY393213:GYZ393223 HIU393213:HIV393223 HSQ393213:HSR393223 ICM393213:ICN393223 IMI393213:IMJ393223 IWE393213:IWF393223 JGA393213:JGB393223 JPW393213:JPX393223 JZS393213:JZT393223 KJO393213:KJP393223 KTK393213:KTL393223 LDG393213:LDH393223 LNC393213:LND393223 LWY393213:LWZ393223 MGU393213:MGV393223 MQQ393213:MQR393223 NAM393213:NAN393223 NKI393213:NKJ393223 NUE393213:NUF393223 OEA393213:OEB393223 ONW393213:ONX393223 OXS393213:OXT393223 PHO393213:PHP393223 PRK393213:PRL393223 QBG393213:QBH393223 QLC393213:QLD393223 QUY393213:QUZ393223 REU393213:REV393223 ROQ393213:ROR393223 RYM393213:RYN393223 SII393213:SIJ393223 SSE393213:SSF393223 TCA393213:TCB393223 TLW393213:TLX393223 TVS393213:TVT393223 UFO393213:UFP393223 UPK393213:UPL393223 UZG393213:UZH393223 VJC393213:VJD393223 VSY393213:VSZ393223 WCU393213:WCV393223 WMQ393213:WMR393223 WWM393213:WWN393223 KA458749:KB458759 TW458749:TX458759 ADS458749:ADT458759 ANO458749:ANP458759 AXK458749:AXL458759 BHG458749:BHH458759 BRC458749:BRD458759 CAY458749:CAZ458759 CKU458749:CKV458759 CUQ458749:CUR458759 DEM458749:DEN458759 DOI458749:DOJ458759 DYE458749:DYF458759 EIA458749:EIB458759 ERW458749:ERX458759 FBS458749:FBT458759 FLO458749:FLP458759 FVK458749:FVL458759 GFG458749:GFH458759 GPC458749:GPD458759 GYY458749:GYZ458759 HIU458749:HIV458759 HSQ458749:HSR458759 ICM458749:ICN458759 IMI458749:IMJ458759 IWE458749:IWF458759 JGA458749:JGB458759 JPW458749:JPX458759 JZS458749:JZT458759 KJO458749:KJP458759 KTK458749:KTL458759 LDG458749:LDH458759 LNC458749:LND458759 LWY458749:LWZ458759 MGU458749:MGV458759 MQQ458749:MQR458759 NAM458749:NAN458759 NKI458749:NKJ458759 NUE458749:NUF458759 OEA458749:OEB458759 ONW458749:ONX458759 OXS458749:OXT458759 PHO458749:PHP458759 PRK458749:PRL458759 QBG458749:QBH458759 QLC458749:QLD458759 QUY458749:QUZ458759 REU458749:REV458759 ROQ458749:ROR458759 RYM458749:RYN458759 SII458749:SIJ458759 SSE458749:SSF458759 TCA458749:TCB458759 TLW458749:TLX458759 TVS458749:TVT458759 UFO458749:UFP458759 UPK458749:UPL458759 UZG458749:UZH458759 VJC458749:VJD458759 VSY458749:VSZ458759 WCU458749:WCV458759 WMQ458749:WMR458759 WWM458749:WWN458759 KA524285:KB524295 TW524285:TX524295 ADS524285:ADT524295 ANO524285:ANP524295 AXK524285:AXL524295 BHG524285:BHH524295 BRC524285:BRD524295 CAY524285:CAZ524295 CKU524285:CKV524295 CUQ524285:CUR524295 DEM524285:DEN524295 DOI524285:DOJ524295 DYE524285:DYF524295 EIA524285:EIB524295 ERW524285:ERX524295 FBS524285:FBT524295 FLO524285:FLP524295 FVK524285:FVL524295 GFG524285:GFH524295 GPC524285:GPD524295 GYY524285:GYZ524295 HIU524285:HIV524295 HSQ524285:HSR524295 ICM524285:ICN524295 IMI524285:IMJ524295 IWE524285:IWF524295 JGA524285:JGB524295 JPW524285:JPX524295 JZS524285:JZT524295 KJO524285:KJP524295 KTK524285:KTL524295 LDG524285:LDH524295 LNC524285:LND524295 LWY524285:LWZ524295 MGU524285:MGV524295 MQQ524285:MQR524295 NAM524285:NAN524295 NKI524285:NKJ524295 NUE524285:NUF524295 OEA524285:OEB524295 ONW524285:ONX524295 OXS524285:OXT524295 PHO524285:PHP524295 PRK524285:PRL524295 QBG524285:QBH524295 QLC524285:QLD524295 QUY524285:QUZ524295 REU524285:REV524295 ROQ524285:ROR524295 RYM524285:RYN524295 SII524285:SIJ524295 SSE524285:SSF524295 TCA524285:TCB524295 TLW524285:TLX524295 TVS524285:TVT524295 UFO524285:UFP524295 UPK524285:UPL524295 UZG524285:UZH524295 VJC524285:VJD524295 VSY524285:VSZ524295 WCU524285:WCV524295 WMQ524285:WMR524295 WWM524285:WWN524295 KA589821:KB589831 TW589821:TX589831 ADS589821:ADT589831 ANO589821:ANP589831 AXK589821:AXL589831 BHG589821:BHH589831 BRC589821:BRD589831 CAY589821:CAZ589831 CKU589821:CKV589831 CUQ589821:CUR589831 DEM589821:DEN589831 DOI589821:DOJ589831 DYE589821:DYF589831 EIA589821:EIB589831 ERW589821:ERX589831 FBS589821:FBT589831 FLO589821:FLP589831 FVK589821:FVL589831 GFG589821:GFH589831 GPC589821:GPD589831 GYY589821:GYZ589831 HIU589821:HIV589831 HSQ589821:HSR589831 ICM589821:ICN589831 IMI589821:IMJ589831 IWE589821:IWF589831 JGA589821:JGB589831 JPW589821:JPX589831 JZS589821:JZT589831 KJO589821:KJP589831 KTK589821:KTL589831 LDG589821:LDH589831 LNC589821:LND589831 LWY589821:LWZ589831 MGU589821:MGV589831 MQQ589821:MQR589831 NAM589821:NAN589831 NKI589821:NKJ589831 NUE589821:NUF589831 OEA589821:OEB589831 ONW589821:ONX589831 OXS589821:OXT589831 PHO589821:PHP589831 PRK589821:PRL589831 QBG589821:QBH589831 QLC589821:QLD589831 QUY589821:QUZ589831 REU589821:REV589831 ROQ589821:ROR589831 RYM589821:RYN589831 SII589821:SIJ589831 SSE589821:SSF589831 TCA589821:TCB589831 TLW589821:TLX589831 TVS589821:TVT589831 UFO589821:UFP589831 UPK589821:UPL589831 UZG589821:UZH589831 VJC589821:VJD589831 VSY589821:VSZ589831 WCU589821:WCV589831 WMQ589821:WMR589831 WWM589821:WWN589831 KA655357:KB655367 TW655357:TX655367 ADS655357:ADT655367 ANO655357:ANP655367 AXK655357:AXL655367 BHG655357:BHH655367 BRC655357:BRD655367 CAY655357:CAZ655367 CKU655357:CKV655367 CUQ655357:CUR655367 DEM655357:DEN655367 DOI655357:DOJ655367 DYE655357:DYF655367 EIA655357:EIB655367 ERW655357:ERX655367 FBS655357:FBT655367 FLO655357:FLP655367 FVK655357:FVL655367 GFG655357:GFH655367 GPC655357:GPD655367 GYY655357:GYZ655367 HIU655357:HIV655367 HSQ655357:HSR655367 ICM655357:ICN655367 IMI655357:IMJ655367 IWE655357:IWF655367 JGA655357:JGB655367 JPW655357:JPX655367 JZS655357:JZT655367 KJO655357:KJP655367 KTK655357:KTL655367 LDG655357:LDH655367 LNC655357:LND655367 LWY655357:LWZ655367 MGU655357:MGV655367 MQQ655357:MQR655367 NAM655357:NAN655367 NKI655357:NKJ655367 NUE655357:NUF655367 OEA655357:OEB655367 ONW655357:ONX655367 OXS655357:OXT655367 PHO655357:PHP655367 PRK655357:PRL655367 QBG655357:QBH655367 QLC655357:QLD655367 QUY655357:QUZ655367 REU655357:REV655367 ROQ655357:ROR655367 RYM655357:RYN655367 SII655357:SIJ655367 SSE655357:SSF655367 TCA655357:TCB655367 TLW655357:TLX655367 TVS655357:TVT655367 UFO655357:UFP655367 UPK655357:UPL655367 UZG655357:UZH655367 VJC655357:VJD655367 VSY655357:VSZ655367 WCU655357:WCV655367 WMQ655357:WMR655367 WWM655357:WWN655367 KA720893:KB720903 TW720893:TX720903 ADS720893:ADT720903 ANO720893:ANP720903 AXK720893:AXL720903 BHG720893:BHH720903 BRC720893:BRD720903 CAY720893:CAZ720903 CKU720893:CKV720903 CUQ720893:CUR720903 DEM720893:DEN720903 DOI720893:DOJ720903 DYE720893:DYF720903 EIA720893:EIB720903 ERW720893:ERX720903 FBS720893:FBT720903 FLO720893:FLP720903 FVK720893:FVL720903 GFG720893:GFH720903 GPC720893:GPD720903 GYY720893:GYZ720903 HIU720893:HIV720903 HSQ720893:HSR720903 ICM720893:ICN720903 IMI720893:IMJ720903 IWE720893:IWF720903 JGA720893:JGB720903 JPW720893:JPX720903 JZS720893:JZT720903 KJO720893:KJP720903 KTK720893:KTL720903 LDG720893:LDH720903 LNC720893:LND720903 LWY720893:LWZ720903 MGU720893:MGV720903 MQQ720893:MQR720903 NAM720893:NAN720903 NKI720893:NKJ720903 NUE720893:NUF720903 OEA720893:OEB720903 ONW720893:ONX720903 OXS720893:OXT720903 PHO720893:PHP720903 PRK720893:PRL720903 QBG720893:QBH720903 QLC720893:QLD720903 QUY720893:QUZ720903 REU720893:REV720903 ROQ720893:ROR720903 RYM720893:RYN720903 SII720893:SIJ720903 SSE720893:SSF720903 TCA720893:TCB720903 TLW720893:TLX720903 TVS720893:TVT720903 UFO720893:UFP720903 UPK720893:UPL720903 UZG720893:UZH720903 VJC720893:VJD720903 VSY720893:VSZ720903 WCU720893:WCV720903 WMQ720893:WMR720903 WWM720893:WWN720903 KA786429:KB786439 TW786429:TX786439 ADS786429:ADT786439 ANO786429:ANP786439 AXK786429:AXL786439 BHG786429:BHH786439 BRC786429:BRD786439 CAY786429:CAZ786439 CKU786429:CKV786439 CUQ786429:CUR786439 DEM786429:DEN786439 DOI786429:DOJ786439 DYE786429:DYF786439 EIA786429:EIB786439 ERW786429:ERX786439 FBS786429:FBT786439 FLO786429:FLP786439 FVK786429:FVL786439 GFG786429:GFH786439 GPC786429:GPD786439 GYY786429:GYZ786439 HIU786429:HIV786439 HSQ786429:HSR786439 ICM786429:ICN786439 IMI786429:IMJ786439 IWE786429:IWF786439 JGA786429:JGB786439 JPW786429:JPX786439 JZS786429:JZT786439 KJO786429:KJP786439 KTK786429:KTL786439 LDG786429:LDH786439 LNC786429:LND786439 LWY786429:LWZ786439 MGU786429:MGV786439 MQQ786429:MQR786439 NAM786429:NAN786439 NKI786429:NKJ786439 NUE786429:NUF786439 OEA786429:OEB786439 ONW786429:ONX786439 OXS786429:OXT786439 PHO786429:PHP786439 PRK786429:PRL786439 QBG786429:QBH786439 QLC786429:QLD786439 QUY786429:QUZ786439 REU786429:REV786439 ROQ786429:ROR786439 RYM786429:RYN786439 SII786429:SIJ786439 SSE786429:SSF786439 TCA786429:TCB786439 TLW786429:TLX786439 TVS786429:TVT786439 UFO786429:UFP786439 UPK786429:UPL786439 UZG786429:UZH786439 VJC786429:VJD786439 VSY786429:VSZ786439 WCU786429:WCV786439 WMQ786429:WMR786439 WWM786429:WWN786439 KA851965:KB851975 TW851965:TX851975 ADS851965:ADT851975 ANO851965:ANP851975 AXK851965:AXL851975 BHG851965:BHH851975 BRC851965:BRD851975 CAY851965:CAZ851975 CKU851965:CKV851975 CUQ851965:CUR851975 DEM851965:DEN851975 DOI851965:DOJ851975 DYE851965:DYF851975 EIA851965:EIB851975 ERW851965:ERX851975 FBS851965:FBT851975 FLO851965:FLP851975 FVK851965:FVL851975 GFG851965:GFH851975 GPC851965:GPD851975 GYY851965:GYZ851975 HIU851965:HIV851975 HSQ851965:HSR851975 ICM851965:ICN851975 IMI851965:IMJ851975 IWE851965:IWF851975 JGA851965:JGB851975 JPW851965:JPX851975 JZS851965:JZT851975 KJO851965:KJP851975 KTK851965:KTL851975 LDG851965:LDH851975 LNC851965:LND851975 LWY851965:LWZ851975 MGU851965:MGV851975 MQQ851965:MQR851975 NAM851965:NAN851975 NKI851965:NKJ851975 NUE851965:NUF851975 OEA851965:OEB851975 ONW851965:ONX851975 OXS851965:OXT851975 PHO851965:PHP851975 PRK851965:PRL851975 QBG851965:QBH851975 QLC851965:QLD851975 QUY851965:QUZ851975 REU851965:REV851975 ROQ851965:ROR851975 RYM851965:RYN851975 SII851965:SIJ851975 SSE851965:SSF851975 TCA851965:TCB851975 TLW851965:TLX851975 TVS851965:TVT851975 UFO851965:UFP851975 UPK851965:UPL851975 UZG851965:UZH851975 VJC851965:VJD851975 VSY851965:VSZ851975 WCU851965:WCV851975 WMQ851965:WMR851975 WWM851965:WWN851975 KA917501:KB917511 TW917501:TX917511 ADS917501:ADT917511 ANO917501:ANP917511 AXK917501:AXL917511 BHG917501:BHH917511 BRC917501:BRD917511 CAY917501:CAZ917511 CKU917501:CKV917511 CUQ917501:CUR917511 DEM917501:DEN917511 DOI917501:DOJ917511 DYE917501:DYF917511 EIA917501:EIB917511 ERW917501:ERX917511 FBS917501:FBT917511 FLO917501:FLP917511 FVK917501:FVL917511 GFG917501:GFH917511 GPC917501:GPD917511 GYY917501:GYZ917511 HIU917501:HIV917511 HSQ917501:HSR917511 ICM917501:ICN917511 IMI917501:IMJ917511 IWE917501:IWF917511 JGA917501:JGB917511 JPW917501:JPX917511 JZS917501:JZT917511 KJO917501:KJP917511 KTK917501:KTL917511 LDG917501:LDH917511 LNC917501:LND917511 LWY917501:LWZ917511 MGU917501:MGV917511 MQQ917501:MQR917511 NAM917501:NAN917511 NKI917501:NKJ917511 NUE917501:NUF917511 OEA917501:OEB917511 ONW917501:ONX917511 OXS917501:OXT917511 PHO917501:PHP917511 PRK917501:PRL917511 QBG917501:QBH917511 QLC917501:QLD917511 QUY917501:QUZ917511 REU917501:REV917511 ROQ917501:ROR917511 RYM917501:RYN917511 SII917501:SIJ917511 SSE917501:SSF917511 TCA917501:TCB917511 TLW917501:TLX917511 TVS917501:TVT917511 UFO917501:UFP917511 UPK917501:UPL917511 UZG917501:UZH917511 VJC917501:VJD917511 VSY917501:VSZ917511 WCU917501:WCV917511 WMQ917501:WMR917511 WWM917501:WWN917511 KA983037:KB983047 TW983037:TX983047 ADS983037:ADT983047 ANO983037:ANP983047 AXK983037:AXL983047 BHG983037:BHH983047 BRC983037:BRD983047 CAY983037:CAZ983047 CKU983037:CKV983047 CUQ983037:CUR983047 DEM983037:DEN983047 DOI983037:DOJ983047 DYE983037:DYF983047 EIA983037:EIB983047 ERW983037:ERX983047 FBS983037:FBT983047 FLO983037:FLP983047 FVK983037:FVL983047 GFG983037:GFH983047 GPC983037:GPD983047 GYY983037:GYZ983047 HIU983037:HIV983047 HSQ983037:HSR983047 ICM983037:ICN983047 IMI983037:IMJ983047 IWE983037:IWF983047 JGA983037:JGB983047 JPW983037:JPX983047 JZS983037:JZT983047 KJO983037:KJP983047 KTK983037:KTL983047 LDG983037:LDH983047 LNC983037:LND983047 LWY983037:LWZ983047 MGU983037:MGV983047 MQQ983037:MQR983047 NAM983037:NAN983047 NKI983037:NKJ983047 NUE983037:NUF983047 OEA983037:OEB983047 ONW983037:ONX983047 OXS983037:OXT983047 PHO983037:PHP983047 PRK983037:PRL983047 QBG983037:QBH983047 QLC983037:QLD983047 QUY983037:QUZ983047 REU983037:REV983047 ROQ983037:ROR983047 RYM983037:RYN983047 SII983037:SIJ983047 SSE983037:SSF983047 TCA983037:TCB983047 TLW983037:TLX983047 TVS983037:TVT983047 UFO983037:UFP983047 UPK983037:UPL983047 UZG983037:UZH983047 VJC983037:VJD983047 VSY983037:VSZ983047 WCU983037:WCV983047 WMQ983037:WMR983047 WWM983037:WWN983047 R106:S116 HK106:HL116 RG106:RH116 ABC106:ABD116 AKY106:AKZ116 AUU106:AUV116 BEQ106:BER116 BOM106:BON116 BYI106:BYJ116 CIE106:CIF116 CSA106:CSB116 DBW106:DBX116 DLS106:DLT116 DVO106:DVP116 EFK106:EFL116 EPG106:EPH116 EZC106:EZD116 FIY106:FIZ116 FSU106:FSV116 GCQ106:GCR116 GMM106:GMN116 GWI106:GWJ116 HGE106:HGF116 HQA106:HQB116 HZW106:HZX116 IJS106:IJT116 ITO106:ITP116 JDK106:JDL116 JNG106:JNH116 JXC106:JXD116 KGY106:KGZ116 KQU106:KQV116 LAQ106:LAR116 LKM106:LKN116 LUI106:LUJ116 MEE106:MEF116 MOA106:MOB116 MXW106:MXX116 NHS106:NHT116 NRO106:NRP116 OBK106:OBL116 OLG106:OLH116 OVC106:OVD116 PEY106:PEZ116 POU106:POV116 PYQ106:PYR116 QIM106:QIN116 QSI106:QSJ116 RCE106:RCF116 RMA106:RMB116 RVW106:RVX116 SFS106:SFT116 SPO106:SPP116 SZK106:SZL116 TJG106:TJH116 TTC106:TTD116 UCY106:UCZ116 UMU106:UMV116 UWQ106:UWR116 VGM106:VGN116 VQI106:VQJ116 WAE106:WAF116 WKA106:WKB116 WTW106:WTX116 S65534:T65544 HL65534:HM65544 RH65534:RI65544 ABD65534:ABE65544 AKZ65534:ALA65544 AUV65534:AUW65544 BER65534:BES65544 BON65534:BOO65544 BYJ65534:BYK65544 CIF65534:CIG65544 CSB65534:CSC65544 DBX65534:DBY65544 DLT65534:DLU65544 DVP65534:DVQ65544 EFL65534:EFM65544 EPH65534:EPI65544 EZD65534:EZE65544 FIZ65534:FJA65544 FSV65534:FSW65544 GCR65534:GCS65544 GMN65534:GMO65544 GWJ65534:GWK65544 HGF65534:HGG65544 HQB65534:HQC65544 HZX65534:HZY65544 IJT65534:IJU65544 ITP65534:ITQ65544 JDL65534:JDM65544 JNH65534:JNI65544 JXD65534:JXE65544 KGZ65534:KHA65544 KQV65534:KQW65544 LAR65534:LAS65544 LKN65534:LKO65544 LUJ65534:LUK65544 MEF65534:MEG65544 MOB65534:MOC65544 MXX65534:MXY65544 NHT65534:NHU65544 NRP65534:NRQ65544 OBL65534:OBM65544 OLH65534:OLI65544 OVD65534:OVE65544 PEZ65534:PFA65544 POV65534:POW65544 PYR65534:PYS65544 QIN65534:QIO65544 QSJ65534:QSK65544 RCF65534:RCG65544 RMB65534:RMC65544 RVX65534:RVY65544 SFT65534:SFU65544 SPP65534:SPQ65544 SZL65534:SZM65544 TJH65534:TJI65544 TTD65534:TTE65544 UCZ65534:UDA65544 UMV65534:UMW65544 UWR65534:UWS65544 VGN65534:VGO65544 VQJ65534:VQK65544 WAF65534:WAG65544 WKB65534:WKC65544 WTX65534:WTY65544 S131070:T131080 HL131070:HM131080 RH131070:RI131080 ABD131070:ABE131080 AKZ131070:ALA131080 AUV131070:AUW131080 BER131070:BES131080 BON131070:BOO131080 BYJ131070:BYK131080 CIF131070:CIG131080 CSB131070:CSC131080 DBX131070:DBY131080 DLT131070:DLU131080 DVP131070:DVQ131080 EFL131070:EFM131080 EPH131070:EPI131080 EZD131070:EZE131080 FIZ131070:FJA131080 FSV131070:FSW131080 GCR131070:GCS131080 GMN131070:GMO131080 GWJ131070:GWK131080 HGF131070:HGG131080 HQB131070:HQC131080 HZX131070:HZY131080 IJT131070:IJU131080 ITP131070:ITQ131080 JDL131070:JDM131080 JNH131070:JNI131080 JXD131070:JXE131080 KGZ131070:KHA131080 KQV131070:KQW131080 LAR131070:LAS131080 LKN131070:LKO131080 LUJ131070:LUK131080 MEF131070:MEG131080 MOB131070:MOC131080 MXX131070:MXY131080 NHT131070:NHU131080 NRP131070:NRQ131080 OBL131070:OBM131080 OLH131070:OLI131080 OVD131070:OVE131080 PEZ131070:PFA131080 POV131070:POW131080 PYR131070:PYS131080 QIN131070:QIO131080 QSJ131070:QSK131080 RCF131070:RCG131080 RMB131070:RMC131080 RVX131070:RVY131080 SFT131070:SFU131080 SPP131070:SPQ131080 SZL131070:SZM131080 TJH131070:TJI131080 TTD131070:TTE131080 UCZ131070:UDA131080 UMV131070:UMW131080 UWR131070:UWS131080 VGN131070:VGO131080 VQJ131070:VQK131080 WAF131070:WAG131080 WKB131070:WKC131080 WTX131070:WTY131080 S196606:T196616 HL196606:HM196616 RH196606:RI196616 ABD196606:ABE196616 AKZ196606:ALA196616 AUV196606:AUW196616 BER196606:BES196616 BON196606:BOO196616 BYJ196606:BYK196616 CIF196606:CIG196616 CSB196606:CSC196616 DBX196606:DBY196616 DLT196606:DLU196616 DVP196606:DVQ196616 EFL196606:EFM196616 EPH196606:EPI196616 EZD196606:EZE196616 FIZ196606:FJA196616 FSV196606:FSW196616 GCR196606:GCS196616 GMN196606:GMO196616 GWJ196606:GWK196616 HGF196606:HGG196616 HQB196606:HQC196616 HZX196606:HZY196616 IJT196606:IJU196616 ITP196606:ITQ196616 JDL196606:JDM196616 JNH196606:JNI196616 JXD196606:JXE196616 KGZ196606:KHA196616 KQV196606:KQW196616 LAR196606:LAS196616 LKN196606:LKO196616 LUJ196606:LUK196616 MEF196606:MEG196616 MOB196606:MOC196616 MXX196606:MXY196616 NHT196606:NHU196616 NRP196606:NRQ196616 OBL196606:OBM196616 OLH196606:OLI196616 OVD196606:OVE196616 PEZ196606:PFA196616 POV196606:POW196616 PYR196606:PYS196616 QIN196606:QIO196616 QSJ196606:QSK196616 RCF196606:RCG196616 RMB196606:RMC196616 RVX196606:RVY196616 SFT196606:SFU196616 SPP196606:SPQ196616 SZL196606:SZM196616 TJH196606:TJI196616 TTD196606:TTE196616 UCZ196606:UDA196616 UMV196606:UMW196616 UWR196606:UWS196616 VGN196606:VGO196616 VQJ196606:VQK196616 WAF196606:WAG196616 WKB196606:WKC196616 WTX196606:WTY196616 S262142:T262152 HL262142:HM262152 RH262142:RI262152 ABD262142:ABE262152 AKZ262142:ALA262152 AUV262142:AUW262152 BER262142:BES262152 BON262142:BOO262152 BYJ262142:BYK262152 CIF262142:CIG262152 CSB262142:CSC262152 DBX262142:DBY262152 DLT262142:DLU262152 DVP262142:DVQ262152 EFL262142:EFM262152 EPH262142:EPI262152 EZD262142:EZE262152 FIZ262142:FJA262152 FSV262142:FSW262152 GCR262142:GCS262152 GMN262142:GMO262152 GWJ262142:GWK262152 HGF262142:HGG262152 HQB262142:HQC262152 HZX262142:HZY262152 IJT262142:IJU262152 ITP262142:ITQ262152 JDL262142:JDM262152 JNH262142:JNI262152 JXD262142:JXE262152 KGZ262142:KHA262152 KQV262142:KQW262152 LAR262142:LAS262152 LKN262142:LKO262152 LUJ262142:LUK262152 MEF262142:MEG262152 MOB262142:MOC262152 MXX262142:MXY262152 NHT262142:NHU262152 NRP262142:NRQ262152 OBL262142:OBM262152 OLH262142:OLI262152 OVD262142:OVE262152 PEZ262142:PFA262152 POV262142:POW262152 PYR262142:PYS262152 QIN262142:QIO262152 QSJ262142:QSK262152 RCF262142:RCG262152 RMB262142:RMC262152 RVX262142:RVY262152 SFT262142:SFU262152 SPP262142:SPQ262152 SZL262142:SZM262152 TJH262142:TJI262152 TTD262142:TTE262152 UCZ262142:UDA262152 UMV262142:UMW262152 UWR262142:UWS262152 VGN262142:VGO262152 VQJ262142:VQK262152 WAF262142:WAG262152 WKB262142:WKC262152 WTX262142:WTY262152 S327678:T327688 HL327678:HM327688 RH327678:RI327688 ABD327678:ABE327688 AKZ327678:ALA327688 AUV327678:AUW327688 BER327678:BES327688 BON327678:BOO327688 BYJ327678:BYK327688 CIF327678:CIG327688 CSB327678:CSC327688 DBX327678:DBY327688 DLT327678:DLU327688 DVP327678:DVQ327688 EFL327678:EFM327688 EPH327678:EPI327688 EZD327678:EZE327688 FIZ327678:FJA327688 FSV327678:FSW327688 GCR327678:GCS327688 GMN327678:GMO327688 GWJ327678:GWK327688 HGF327678:HGG327688 HQB327678:HQC327688 HZX327678:HZY327688 IJT327678:IJU327688 ITP327678:ITQ327688 JDL327678:JDM327688 JNH327678:JNI327688 JXD327678:JXE327688 KGZ327678:KHA327688 KQV327678:KQW327688 LAR327678:LAS327688 LKN327678:LKO327688 LUJ327678:LUK327688 MEF327678:MEG327688 MOB327678:MOC327688 MXX327678:MXY327688 NHT327678:NHU327688 NRP327678:NRQ327688 OBL327678:OBM327688 OLH327678:OLI327688 OVD327678:OVE327688 PEZ327678:PFA327688 POV327678:POW327688 PYR327678:PYS327688 QIN327678:QIO327688 QSJ327678:QSK327688 RCF327678:RCG327688 RMB327678:RMC327688 RVX327678:RVY327688 SFT327678:SFU327688 SPP327678:SPQ327688 SZL327678:SZM327688 TJH327678:TJI327688 TTD327678:TTE327688 UCZ327678:UDA327688 UMV327678:UMW327688 UWR327678:UWS327688 VGN327678:VGO327688 VQJ327678:VQK327688 WAF327678:WAG327688 WKB327678:WKC327688 WTX327678:WTY327688 S393214:T393224 HL393214:HM393224 RH393214:RI393224 ABD393214:ABE393224 AKZ393214:ALA393224 AUV393214:AUW393224 BER393214:BES393224 BON393214:BOO393224 BYJ393214:BYK393224 CIF393214:CIG393224 CSB393214:CSC393224 DBX393214:DBY393224 DLT393214:DLU393224 DVP393214:DVQ393224 EFL393214:EFM393224 EPH393214:EPI393224 EZD393214:EZE393224 FIZ393214:FJA393224 FSV393214:FSW393224 GCR393214:GCS393224 GMN393214:GMO393224 GWJ393214:GWK393224 HGF393214:HGG393224 HQB393214:HQC393224 HZX393214:HZY393224 IJT393214:IJU393224 ITP393214:ITQ393224 JDL393214:JDM393224 JNH393214:JNI393224 JXD393214:JXE393224 KGZ393214:KHA393224 KQV393214:KQW393224 LAR393214:LAS393224 LKN393214:LKO393224 LUJ393214:LUK393224 MEF393214:MEG393224 MOB393214:MOC393224 MXX393214:MXY393224 NHT393214:NHU393224 NRP393214:NRQ393224 OBL393214:OBM393224 OLH393214:OLI393224 OVD393214:OVE393224 PEZ393214:PFA393224 POV393214:POW393224 PYR393214:PYS393224 QIN393214:QIO393224 QSJ393214:QSK393224 RCF393214:RCG393224 RMB393214:RMC393224 RVX393214:RVY393224 SFT393214:SFU393224 SPP393214:SPQ393224 SZL393214:SZM393224 TJH393214:TJI393224 TTD393214:TTE393224 UCZ393214:UDA393224 UMV393214:UMW393224 UWR393214:UWS393224 VGN393214:VGO393224 VQJ393214:VQK393224 WAF393214:WAG393224 WKB393214:WKC393224 WTX393214:WTY393224 S458750:T458760 HL458750:HM458760 RH458750:RI458760 ABD458750:ABE458760 AKZ458750:ALA458760 AUV458750:AUW458760 BER458750:BES458760 BON458750:BOO458760 BYJ458750:BYK458760 CIF458750:CIG458760 CSB458750:CSC458760 DBX458750:DBY458760 DLT458750:DLU458760 DVP458750:DVQ458760 EFL458750:EFM458760 EPH458750:EPI458760 EZD458750:EZE458760 FIZ458750:FJA458760 FSV458750:FSW458760 GCR458750:GCS458760 GMN458750:GMO458760 GWJ458750:GWK458760 HGF458750:HGG458760 HQB458750:HQC458760 HZX458750:HZY458760 IJT458750:IJU458760 ITP458750:ITQ458760 JDL458750:JDM458760 JNH458750:JNI458760 JXD458750:JXE458760 KGZ458750:KHA458760 KQV458750:KQW458760 LAR458750:LAS458760 LKN458750:LKO458760 LUJ458750:LUK458760 MEF458750:MEG458760 MOB458750:MOC458760 MXX458750:MXY458760 NHT458750:NHU458760 NRP458750:NRQ458760 OBL458750:OBM458760 OLH458750:OLI458760 OVD458750:OVE458760 PEZ458750:PFA458760 POV458750:POW458760 PYR458750:PYS458760 QIN458750:QIO458760 QSJ458750:QSK458760 RCF458750:RCG458760 RMB458750:RMC458760 RVX458750:RVY458760 SFT458750:SFU458760 SPP458750:SPQ458760 SZL458750:SZM458760 TJH458750:TJI458760 TTD458750:TTE458760 UCZ458750:UDA458760 UMV458750:UMW458760 UWR458750:UWS458760 VGN458750:VGO458760 VQJ458750:VQK458760 WAF458750:WAG458760 WKB458750:WKC458760 WTX458750:WTY458760 S524286:T524296 HL524286:HM524296 RH524286:RI524296 ABD524286:ABE524296 AKZ524286:ALA524296 AUV524286:AUW524296 BER524286:BES524296 BON524286:BOO524296 BYJ524286:BYK524296 CIF524286:CIG524296 CSB524286:CSC524296 DBX524286:DBY524296 DLT524286:DLU524296 DVP524286:DVQ524296 EFL524286:EFM524296 EPH524286:EPI524296 EZD524286:EZE524296 FIZ524286:FJA524296 FSV524286:FSW524296 GCR524286:GCS524296 GMN524286:GMO524296 GWJ524286:GWK524296 HGF524286:HGG524296 HQB524286:HQC524296 HZX524286:HZY524296 IJT524286:IJU524296 ITP524286:ITQ524296 JDL524286:JDM524296 JNH524286:JNI524296 JXD524286:JXE524296 KGZ524286:KHA524296 KQV524286:KQW524296 LAR524286:LAS524296 LKN524286:LKO524296 LUJ524286:LUK524296 MEF524286:MEG524296 MOB524286:MOC524296 MXX524286:MXY524296 NHT524286:NHU524296 NRP524286:NRQ524296 OBL524286:OBM524296 OLH524286:OLI524296 OVD524286:OVE524296 PEZ524286:PFA524296 POV524286:POW524296 PYR524286:PYS524296 QIN524286:QIO524296 QSJ524286:QSK524296 RCF524286:RCG524296 RMB524286:RMC524296 RVX524286:RVY524296 SFT524286:SFU524296 SPP524286:SPQ524296 SZL524286:SZM524296 TJH524286:TJI524296 TTD524286:TTE524296 UCZ524286:UDA524296 UMV524286:UMW524296 UWR524286:UWS524296 VGN524286:VGO524296 VQJ524286:VQK524296 WAF524286:WAG524296 WKB524286:WKC524296 WTX524286:WTY524296 S589822:T589832 HL589822:HM589832 RH589822:RI589832 ABD589822:ABE589832 AKZ589822:ALA589832 AUV589822:AUW589832 BER589822:BES589832 BON589822:BOO589832 BYJ589822:BYK589832 CIF589822:CIG589832 CSB589822:CSC589832 DBX589822:DBY589832 DLT589822:DLU589832 DVP589822:DVQ589832 EFL589822:EFM589832 EPH589822:EPI589832 EZD589822:EZE589832 FIZ589822:FJA589832 FSV589822:FSW589832 GCR589822:GCS589832 GMN589822:GMO589832 GWJ589822:GWK589832 HGF589822:HGG589832 HQB589822:HQC589832 HZX589822:HZY589832 IJT589822:IJU589832 ITP589822:ITQ589832 JDL589822:JDM589832 JNH589822:JNI589832 JXD589822:JXE589832 KGZ589822:KHA589832 KQV589822:KQW589832 LAR589822:LAS589832 LKN589822:LKO589832 LUJ589822:LUK589832 MEF589822:MEG589832 MOB589822:MOC589832 MXX589822:MXY589832 NHT589822:NHU589832 NRP589822:NRQ589832 OBL589822:OBM589832 OLH589822:OLI589832 OVD589822:OVE589832 PEZ589822:PFA589832 POV589822:POW589832 PYR589822:PYS589832 QIN589822:QIO589832 QSJ589822:QSK589832 RCF589822:RCG589832 RMB589822:RMC589832 RVX589822:RVY589832 SFT589822:SFU589832 SPP589822:SPQ589832 SZL589822:SZM589832 TJH589822:TJI589832 TTD589822:TTE589832 UCZ589822:UDA589832 UMV589822:UMW589832 UWR589822:UWS589832 VGN589822:VGO589832 VQJ589822:VQK589832 WAF589822:WAG589832 WKB589822:WKC589832 WTX589822:WTY589832 S655358:T655368 HL655358:HM655368 RH655358:RI655368 ABD655358:ABE655368 AKZ655358:ALA655368 AUV655358:AUW655368 BER655358:BES655368 BON655358:BOO655368 BYJ655358:BYK655368 CIF655358:CIG655368 CSB655358:CSC655368 DBX655358:DBY655368 DLT655358:DLU655368 DVP655358:DVQ655368 EFL655358:EFM655368 EPH655358:EPI655368 EZD655358:EZE655368 FIZ655358:FJA655368 FSV655358:FSW655368 GCR655358:GCS655368 GMN655358:GMO655368 GWJ655358:GWK655368 HGF655358:HGG655368 HQB655358:HQC655368 HZX655358:HZY655368 IJT655358:IJU655368 ITP655358:ITQ655368 JDL655358:JDM655368 JNH655358:JNI655368 JXD655358:JXE655368 KGZ655358:KHA655368 KQV655358:KQW655368 LAR655358:LAS655368 LKN655358:LKO655368 LUJ655358:LUK655368 MEF655358:MEG655368 MOB655358:MOC655368 MXX655358:MXY655368 NHT655358:NHU655368 NRP655358:NRQ655368 OBL655358:OBM655368 OLH655358:OLI655368 OVD655358:OVE655368 PEZ655358:PFA655368 POV655358:POW655368 PYR655358:PYS655368 QIN655358:QIO655368 QSJ655358:QSK655368 RCF655358:RCG655368 RMB655358:RMC655368 RVX655358:RVY655368 SFT655358:SFU655368 SPP655358:SPQ655368 SZL655358:SZM655368 TJH655358:TJI655368 TTD655358:TTE655368 UCZ655358:UDA655368 UMV655358:UMW655368 UWR655358:UWS655368 VGN655358:VGO655368 VQJ655358:VQK655368 WAF655358:WAG655368 WKB655358:WKC655368 WTX655358:WTY655368 S720894:T720904 HL720894:HM720904 RH720894:RI720904 ABD720894:ABE720904 AKZ720894:ALA720904 AUV720894:AUW720904 BER720894:BES720904 BON720894:BOO720904 BYJ720894:BYK720904 CIF720894:CIG720904 CSB720894:CSC720904 DBX720894:DBY720904 DLT720894:DLU720904 DVP720894:DVQ720904 EFL720894:EFM720904 EPH720894:EPI720904 EZD720894:EZE720904 FIZ720894:FJA720904 FSV720894:FSW720904 GCR720894:GCS720904 GMN720894:GMO720904 GWJ720894:GWK720904 HGF720894:HGG720904 HQB720894:HQC720904 HZX720894:HZY720904 IJT720894:IJU720904 ITP720894:ITQ720904 JDL720894:JDM720904 JNH720894:JNI720904 JXD720894:JXE720904 KGZ720894:KHA720904 KQV720894:KQW720904 LAR720894:LAS720904 LKN720894:LKO720904 LUJ720894:LUK720904 MEF720894:MEG720904 MOB720894:MOC720904 MXX720894:MXY720904 NHT720894:NHU720904 NRP720894:NRQ720904 OBL720894:OBM720904 OLH720894:OLI720904 OVD720894:OVE720904 PEZ720894:PFA720904 POV720894:POW720904 PYR720894:PYS720904 QIN720894:QIO720904 QSJ720894:QSK720904 RCF720894:RCG720904 RMB720894:RMC720904 RVX720894:RVY720904 SFT720894:SFU720904 SPP720894:SPQ720904 SZL720894:SZM720904 TJH720894:TJI720904 TTD720894:TTE720904 UCZ720894:UDA720904 UMV720894:UMW720904 UWR720894:UWS720904 VGN720894:VGO720904 VQJ720894:VQK720904 WAF720894:WAG720904 WKB720894:WKC720904 WTX720894:WTY720904 S786430:T786440 HL786430:HM786440 RH786430:RI786440 ABD786430:ABE786440 AKZ786430:ALA786440 AUV786430:AUW786440 BER786430:BES786440 BON786430:BOO786440 BYJ786430:BYK786440 CIF786430:CIG786440 CSB786430:CSC786440 DBX786430:DBY786440 DLT786430:DLU786440 DVP786430:DVQ786440 EFL786430:EFM786440 EPH786430:EPI786440 EZD786430:EZE786440 FIZ786430:FJA786440 FSV786430:FSW786440 GCR786430:GCS786440 GMN786430:GMO786440 GWJ786430:GWK786440 HGF786430:HGG786440 HQB786430:HQC786440 HZX786430:HZY786440 IJT786430:IJU786440 ITP786430:ITQ786440 JDL786430:JDM786440 JNH786430:JNI786440 JXD786430:JXE786440 KGZ786430:KHA786440 KQV786430:KQW786440 LAR786430:LAS786440 LKN786430:LKO786440 LUJ786430:LUK786440 MEF786430:MEG786440 MOB786430:MOC786440 MXX786430:MXY786440 NHT786430:NHU786440 NRP786430:NRQ786440 OBL786430:OBM786440 OLH786430:OLI786440 OVD786430:OVE786440 PEZ786430:PFA786440 POV786430:POW786440 PYR786430:PYS786440 QIN786430:QIO786440 QSJ786430:QSK786440 RCF786430:RCG786440 RMB786430:RMC786440 RVX786430:RVY786440 SFT786430:SFU786440 SPP786430:SPQ786440 SZL786430:SZM786440 TJH786430:TJI786440 TTD786430:TTE786440 UCZ786430:UDA786440 UMV786430:UMW786440 UWR786430:UWS786440 VGN786430:VGO786440 VQJ786430:VQK786440 WAF786430:WAG786440 WKB786430:WKC786440 WTX786430:WTY786440 S851966:T851976 HL851966:HM851976 RH851966:RI851976 ABD851966:ABE851976 AKZ851966:ALA851976 AUV851966:AUW851976 BER851966:BES851976 BON851966:BOO851976 BYJ851966:BYK851976 CIF851966:CIG851976 CSB851966:CSC851976 DBX851966:DBY851976 DLT851966:DLU851976 DVP851966:DVQ851976 EFL851966:EFM851976 EPH851966:EPI851976 EZD851966:EZE851976 FIZ851966:FJA851976 FSV851966:FSW851976 GCR851966:GCS851976 GMN851966:GMO851976 GWJ851966:GWK851976 HGF851966:HGG851976 HQB851966:HQC851976 HZX851966:HZY851976 IJT851966:IJU851976 ITP851966:ITQ851976 JDL851966:JDM851976 JNH851966:JNI851976 JXD851966:JXE851976 KGZ851966:KHA851976 KQV851966:KQW851976 LAR851966:LAS851976 LKN851966:LKO851976 LUJ851966:LUK851976 MEF851966:MEG851976 MOB851966:MOC851976 MXX851966:MXY851976 NHT851966:NHU851976 NRP851966:NRQ851976 OBL851966:OBM851976 OLH851966:OLI851976 OVD851966:OVE851976 PEZ851966:PFA851976 POV851966:POW851976 PYR851966:PYS851976 QIN851966:QIO851976 QSJ851966:QSK851976 RCF851966:RCG851976 RMB851966:RMC851976 RVX851966:RVY851976 SFT851966:SFU851976 SPP851966:SPQ851976 SZL851966:SZM851976 TJH851966:TJI851976 TTD851966:TTE851976 UCZ851966:UDA851976 UMV851966:UMW851976 UWR851966:UWS851976 VGN851966:VGO851976 VQJ851966:VQK851976 WAF851966:WAG851976 WKB851966:WKC851976 WTX851966:WTY851976 S917502:T917512 HL917502:HM917512 RH917502:RI917512 ABD917502:ABE917512 AKZ917502:ALA917512 AUV917502:AUW917512 BER917502:BES917512 BON917502:BOO917512 BYJ917502:BYK917512 CIF917502:CIG917512 CSB917502:CSC917512 DBX917502:DBY917512 DLT917502:DLU917512 DVP917502:DVQ917512 EFL917502:EFM917512 EPH917502:EPI917512 EZD917502:EZE917512 FIZ917502:FJA917512 FSV917502:FSW917512 GCR917502:GCS917512 GMN917502:GMO917512 GWJ917502:GWK917512 HGF917502:HGG917512 HQB917502:HQC917512 HZX917502:HZY917512 IJT917502:IJU917512 ITP917502:ITQ917512 JDL917502:JDM917512 JNH917502:JNI917512 JXD917502:JXE917512 KGZ917502:KHA917512 KQV917502:KQW917512 LAR917502:LAS917512 LKN917502:LKO917512 LUJ917502:LUK917512 MEF917502:MEG917512 MOB917502:MOC917512 MXX917502:MXY917512 NHT917502:NHU917512 NRP917502:NRQ917512 OBL917502:OBM917512 OLH917502:OLI917512 OVD917502:OVE917512 PEZ917502:PFA917512 POV917502:POW917512 PYR917502:PYS917512 QIN917502:QIO917512 QSJ917502:QSK917512 RCF917502:RCG917512 RMB917502:RMC917512 RVX917502:RVY917512 SFT917502:SFU917512 SPP917502:SPQ917512 SZL917502:SZM917512 TJH917502:TJI917512 TTD917502:TTE917512 UCZ917502:UDA917512 UMV917502:UMW917512 UWR917502:UWS917512 VGN917502:VGO917512 VQJ917502:VQK917512 WAF917502:WAG917512 WKB917502:WKC917512 WTX917502:WTY917512 S983038:T983048 HL983038:HM983048 RH983038:RI983048 ABD983038:ABE983048 AKZ983038:ALA983048 AUV983038:AUW983048 BER983038:BES983048 BON983038:BOO983048 BYJ983038:BYK983048 CIF983038:CIG983048 CSB983038:CSC983048 DBX983038:DBY983048 DLT983038:DLU983048 DVP983038:DVQ983048 EFL983038:EFM983048 EPH983038:EPI983048 EZD983038:EZE983048 FIZ983038:FJA983048 FSV983038:FSW983048 GCR983038:GCS983048 GMN983038:GMO983048 GWJ983038:GWK983048 HGF983038:HGG983048 HQB983038:HQC983048 HZX983038:HZY983048 IJT983038:IJU983048 ITP983038:ITQ983048 JDL983038:JDM983048 JNH983038:JNI983048 JXD983038:JXE983048 KGZ983038:KHA983048 KQV983038:KQW983048 LAR983038:LAS983048 LKN983038:LKO983048 LUJ983038:LUK983048 MEF983038:MEG983048 MOB983038:MOC983048 MXX983038:MXY983048 NHT983038:NHU983048 NRP983038:NRQ983048 OBL983038:OBM983048 OLH983038:OLI983048 OVD983038:OVE983048 PEZ983038:PFA983048 POV983038:POW983048 PYR983038:PYS983048 QIN983038:QIO983048 QSJ983038:QSK983048 RCF983038:RCG983048 RMB983038:RMC983048 RVX983038:RVY983048 SFT983038:SFU983048 SPP983038:SPQ983048 SZL983038:SZM983048 TJH983038:TJI983048 TTD983038:TTE983048 UCZ983038:UDA983048 UMV983038:UMW983048 UWR983038:UWS983048 VGN983038:VGO983048 VQJ983038:VQK983048 WAF983038:WAG983048 WKB983038:WKC983048 WTX983038:WTY983048 JW105:JX115 TS105:TT115 ADO105:ADP115 ANK105:ANL115 AXG105:AXH115 BHC105:BHD115 BQY105:BQZ115 CAU105:CAV115 CKQ105:CKR115 CUM105:CUN115 DEI105:DEJ115 DOE105:DOF115 DYA105:DYB115 EHW105:EHX115 ERS105:ERT115 FBO105:FBP115 FLK105:FLL115 FVG105:FVH115 GFC105:GFD115 GOY105:GOZ115 GYU105:GYV115 HIQ105:HIR115 HSM105:HSN115 ICI105:ICJ115 IME105:IMF115 IWA105:IWB115 JFW105:JFX115 JPS105:JPT115 JZO105:JZP115 KJK105:KJL115 KTG105:KTH115 LDC105:LDD115 LMY105:LMZ115 LWU105:LWV115 MGQ105:MGR115 MQM105:MQN115 NAI105:NAJ115 NKE105:NKF115 NUA105:NUB115 ODW105:ODX115 ONS105:ONT115 OXO105:OXP115 PHK105:PHL115 PRG105:PRH115 QBC105:QBD115 QKY105:QKZ115 QUU105:QUV115 REQ105:RER115 ROM105:RON115 RYI105:RYJ115 SIE105:SIF115 SSA105:SSB115 TBW105:TBX115 TLS105:TLT115 TVO105:TVP115 UFK105:UFL115 UPG105:UPH115 UZC105:UZD115 VIY105:VIZ115 VSU105:VSV115 WCQ105:WCR115 WMM105:WMN115 WWI105:WWJ115 JX65533:JY65543 TT65533:TU65543 ADP65533:ADQ65543 ANL65533:ANM65543 AXH65533:AXI65543 BHD65533:BHE65543 BQZ65533:BRA65543 CAV65533:CAW65543 CKR65533:CKS65543 CUN65533:CUO65543 DEJ65533:DEK65543 DOF65533:DOG65543 DYB65533:DYC65543 EHX65533:EHY65543 ERT65533:ERU65543 FBP65533:FBQ65543 FLL65533:FLM65543 FVH65533:FVI65543 GFD65533:GFE65543 GOZ65533:GPA65543 GYV65533:GYW65543 HIR65533:HIS65543 HSN65533:HSO65543 ICJ65533:ICK65543 IMF65533:IMG65543 IWB65533:IWC65543 JFX65533:JFY65543 JPT65533:JPU65543 JZP65533:JZQ65543 KJL65533:KJM65543 KTH65533:KTI65543 LDD65533:LDE65543 LMZ65533:LNA65543 LWV65533:LWW65543 MGR65533:MGS65543 MQN65533:MQO65543 NAJ65533:NAK65543 NKF65533:NKG65543 NUB65533:NUC65543 ODX65533:ODY65543 ONT65533:ONU65543 OXP65533:OXQ65543 PHL65533:PHM65543 PRH65533:PRI65543 QBD65533:QBE65543 QKZ65533:QLA65543 QUV65533:QUW65543 RER65533:RES65543 RON65533:ROO65543 RYJ65533:RYK65543 SIF65533:SIG65543 SSB65533:SSC65543 TBX65533:TBY65543 TLT65533:TLU65543 TVP65533:TVQ65543 UFL65533:UFM65543 UPH65533:UPI65543 UZD65533:UZE65543 VIZ65533:VJA65543 VSV65533:VSW65543 WCR65533:WCS65543 WMN65533:WMO65543 WWJ65533:WWK65543 JX131069:JY131079 TT131069:TU131079 ADP131069:ADQ131079 ANL131069:ANM131079 AXH131069:AXI131079 BHD131069:BHE131079 BQZ131069:BRA131079 CAV131069:CAW131079 CKR131069:CKS131079 CUN131069:CUO131079 DEJ131069:DEK131079 DOF131069:DOG131079 DYB131069:DYC131079 EHX131069:EHY131079 ERT131069:ERU131079 FBP131069:FBQ131079 FLL131069:FLM131079 FVH131069:FVI131079 GFD131069:GFE131079 GOZ131069:GPA131079 GYV131069:GYW131079 HIR131069:HIS131079 HSN131069:HSO131079 ICJ131069:ICK131079 IMF131069:IMG131079 IWB131069:IWC131079 JFX131069:JFY131079 JPT131069:JPU131079 JZP131069:JZQ131079 KJL131069:KJM131079 KTH131069:KTI131079 LDD131069:LDE131079 LMZ131069:LNA131079 LWV131069:LWW131079 MGR131069:MGS131079 MQN131069:MQO131079 NAJ131069:NAK131079 NKF131069:NKG131079 NUB131069:NUC131079 ODX131069:ODY131079 ONT131069:ONU131079 OXP131069:OXQ131079 PHL131069:PHM131079 PRH131069:PRI131079 QBD131069:QBE131079 QKZ131069:QLA131079 QUV131069:QUW131079 RER131069:RES131079 RON131069:ROO131079 RYJ131069:RYK131079 SIF131069:SIG131079 SSB131069:SSC131079 TBX131069:TBY131079 TLT131069:TLU131079 TVP131069:TVQ131079 UFL131069:UFM131079 UPH131069:UPI131079 UZD131069:UZE131079 VIZ131069:VJA131079 VSV131069:VSW131079 WCR131069:WCS131079 WMN131069:WMO131079 WWJ131069:WWK131079 JX196605:JY196615 TT196605:TU196615 ADP196605:ADQ196615 ANL196605:ANM196615 AXH196605:AXI196615 BHD196605:BHE196615 BQZ196605:BRA196615 CAV196605:CAW196615 CKR196605:CKS196615 CUN196605:CUO196615 DEJ196605:DEK196615 DOF196605:DOG196615 DYB196605:DYC196615 EHX196605:EHY196615 ERT196605:ERU196615 FBP196605:FBQ196615 FLL196605:FLM196615 FVH196605:FVI196615 GFD196605:GFE196615 GOZ196605:GPA196615 GYV196605:GYW196615 HIR196605:HIS196615 HSN196605:HSO196615 ICJ196605:ICK196615 IMF196605:IMG196615 IWB196605:IWC196615 JFX196605:JFY196615 JPT196605:JPU196615 JZP196605:JZQ196615 KJL196605:KJM196615 KTH196605:KTI196615 LDD196605:LDE196615 LMZ196605:LNA196615 LWV196605:LWW196615 MGR196605:MGS196615 MQN196605:MQO196615 NAJ196605:NAK196615 NKF196605:NKG196615 NUB196605:NUC196615 ODX196605:ODY196615 ONT196605:ONU196615 OXP196605:OXQ196615 PHL196605:PHM196615 PRH196605:PRI196615 QBD196605:QBE196615 QKZ196605:QLA196615 QUV196605:QUW196615 RER196605:RES196615 RON196605:ROO196615 RYJ196605:RYK196615 SIF196605:SIG196615 SSB196605:SSC196615 TBX196605:TBY196615 TLT196605:TLU196615 TVP196605:TVQ196615 UFL196605:UFM196615 UPH196605:UPI196615 UZD196605:UZE196615 VIZ196605:VJA196615 VSV196605:VSW196615 WCR196605:WCS196615 WMN196605:WMO196615 WWJ196605:WWK196615 JX262141:JY262151 TT262141:TU262151 ADP262141:ADQ262151 ANL262141:ANM262151 AXH262141:AXI262151 BHD262141:BHE262151 BQZ262141:BRA262151 CAV262141:CAW262151 CKR262141:CKS262151 CUN262141:CUO262151 DEJ262141:DEK262151 DOF262141:DOG262151 DYB262141:DYC262151 EHX262141:EHY262151 ERT262141:ERU262151 FBP262141:FBQ262151 FLL262141:FLM262151 FVH262141:FVI262151 GFD262141:GFE262151 GOZ262141:GPA262151 GYV262141:GYW262151 HIR262141:HIS262151 HSN262141:HSO262151 ICJ262141:ICK262151 IMF262141:IMG262151 IWB262141:IWC262151 JFX262141:JFY262151 JPT262141:JPU262151 JZP262141:JZQ262151 KJL262141:KJM262151 KTH262141:KTI262151 LDD262141:LDE262151 LMZ262141:LNA262151 LWV262141:LWW262151 MGR262141:MGS262151 MQN262141:MQO262151 NAJ262141:NAK262151 NKF262141:NKG262151 NUB262141:NUC262151 ODX262141:ODY262151 ONT262141:ONU262151 OXP262141:OXQ262151 PHL262141:PHM262151 PRH262141:PRI262151 QBD262141:QBE262151 QKZ262141:QLA262151 QUV262141:QUW262151 RER262141:RES262151 RON262141:ROO262151 RYJ262141:RYK262151 SIF262141:SIG262151 SSB262141:SSC262151 TBX262141:TBY262151 TLT262141:TLU262151 TVP262141:TVQ262151 UFL262141:UFM262151 UPH262141:UPI262151 UZD262141:UZE262151 VIZ262141:VJA262151 VSV262141:VSW262151 WCR262141:WCS262151 WMN262141:WMO262151 WWJ262141:WWK262151 JX327677:JY327687 TT327677:TU327687 ADP327677:ADQ327687 ANL327677:ANM327687 AXH327677:AXI327687 BHD327677:BHE327687 BQZ327677:BRA327687 CAV327677:CAW327687 CKR327677:CKS327687 CUN327677:CUO327687 DEJ327677:DEK327687 DOF327677:DOG327687 DYB327677:DYC327687 EHX327677:EHY327687 ERT327677:ERU327687 FBP327677:FBQ327687 FLL327677:FLM327687 FVH327677:FVI327687 GFD327677:GFE327687 GOZ327677:GPA327687 GYV327677:GYW327687 HIR327677:HIS327687 HSN327677:HSO327687 ICJ327677:ICK327687 IMF327677:IMG327687 IWB327677:IWC327687 JFX327677:JFY327687 JPT327677:JPU327687 JZP327677:JZQ327687 KJL327677:KJM327687 KTH327677:KTI327687 LDD327677:LDE327687 LMZ327677:LNA327687 LWV327677:LWW327687 MGR327677:MGS327687 MQN327677:MQO327687 NAJ327677:NAK327687 NKF327677:NKG327687 NUB327677:NUC327687 ODX327677:ODY327687 ONT327677:ONU327687 OXP327677:OXQ327687 PHL327677:PHM327687 PRH327677:PRI327687 QBD327677:QBE327687 QKZ327677:QLA327687 QUV327677:QUW327687 RER327677:RES327687 RON327677:ROO327687 RYJ327677:RYK327687 SIF327677:SIG327687 SSB327677:SSC327687 TBX327677:TBY327687 TLT327677:TLU327687 TVP327677:TVQ327687 UFL327677:UFM327687 UPH327677:UPI327687 UZD327677:UZE327687 VIZ327677:VJA327687 VSV327677:VSW327687 WCR327677:WCS327687 WMN327677:WMO327687 WWJ327677:WWK327687 JX393213:JY393223 TT393213:TU393223 ADP393213:ADQ393223 ANL393213:ANM393223 AXH393213:AXI393223 BHD393213:BHE393223 BQZ393213:BRA393223 CAV393213:CAW393223 CKR393213:CKS393223 CUN393213:CUO393223 DEJ393213:DEK393223 DOF393213:DOG393223 DYB393213:DYC393223 EHX393213:EHY393223 ERT393213:ERU393223 FBP393213:FBQ393223 FLL393213:FLM393223 FVH393213:FVI393223 GFD393213:GFE393223 GOZ393213:GPA393223 GYV393213:GYW393223 HIR393213:HIS393223 HSN393213:HSO393223 ICJ393213:ICK393223 IMF393213:IMG393223 IWB393213:IWC393223 JFX393213:JFY393223 JPT393213:JPU393223 JZP393213:JZQ393223 KJL393213:KJM393223 KTH393213:KTI393223 LDD393213:LDE393223 LMZ393213:LNA393223 LWV393213:LWW393223 MGR393213:MGS393223 MQN393213:MQO393223 NAJ393213:NAK393223 NKF393213:NKG393223 NUB393213:NUC393223 ODX393213:ODY393223 ONT393213:ONU393223 OXP393213:OXQ393223 PHL393213:PHM393223 PRH393213:PRI393223 QBD393213:QBE393223 QKZ393213:QLA393223 QUV393213:QUW393223 RER393213:RES393223 RON393213:ROO393223 RYJ393213:RYK393223 SIF393213:SIG393223 SSB393213:SSC393223 TBX393213:TBY393223 TLT393213:TLU393223 TVP393213:TVQ393223 UFL393213:UFM393223 UPH393213:UPI393223 UZD393213:UZE393223 VIZ393213:VJA393223 VSV393213:VSW393223 WCR393213:WCS393223 WMN393213:WMO393223 WWJ393213:WWK393223 JX458749:JY458759 TT458749:TU458759 ADP458749:ADQ458759 ANL458749:ANM458759 AXH458749:AXI458759 BHD458749:BHE458759 BQZ458749:BRA458759 CAV458749:CAW458759 CKR458749:CKS458759 CUN458749:CUO458759 DEJ458749:DEK458759 DOF458749:DOG458759 DYB458749:DYC458759 EHX458749:EHY458759 ERT458749:ERU458759 FBP458749:FBQ458759 FLL458749:FLM458759 FVH458749:FVI458759 GFD458749:GFE458759 GOZ458749:GPA458759 GYV458749:GYW458759 HIR458749:HIS458759 HSN458749:HSO458759 ICJ458749:ICK458759 IMF458749:IMG458759 IWB458749:IWC458759 JFX458749:JFY458759 JPT458749:JPU458759 JZP458749:JZQ458759 KJL458749:KJM458759 KTH458749:KTI458759 LDD458749:LDE458759 LMZ458749:LNA458759 LWV458749:LWW458759 MGR458749:MGS458759 MQN458749:MQO458759 NAJ458749:NAK458759 NKF458749:NKG458759 NUB458749:NUC458759 ODX458749:ODY458759 ONT458749:ONU458759 OXP458749:OXQ458759 PHL458749:PHM458759 PRH458749:PRI458759 QBD458749:QBE458759 QKZ458749:QLA458759 QUV458749:QUW458759 RER458749:RES458759 RON458749:ROO458759 RYJ458749:RYK458759 SIF458749:SIG458759 SSB458749:SSC458759 TBX458749:TBY458759 TLT458749:TLU458759 TVP458749:TVQ458759 UFL458749:UFM458759 UPH458749:UPI458759 UZD458749:UZE458759 VIZ458749:VJA458759 VSV458749:VSW458759 WCR458749:WCS458759 WMN458749:WMO458759 WWJ458749:WWK458759 JX524285:JY524295 TT524285:TU524295 ADP524285:ADQ524295 ANL524285:ANM524295 AXH524285:AXI524295 BHD524285:BHE524295 BQZ524285:BRA524295 CAV524285:CAW524295 CKR524285:CKS524295 CUN524285:CUO524295 DEJ524285:DEK524295 DOF524285:DOG524295 DYB524285:DYC524295 EHX524285:EHY524295 ERT524285:ERU524295 FBP524285:FBQ524295 FLL524285:FLM524295 FVH524285:FVI524295 GFD524285:GFE524295 GOZ524285:GPA524295 GYV524285:GYW524295 HIR524285:HIS524295 HSN524285:HSO524295 ICJ524285:ICK524295 IMF524285:IMG524295 IWB524285:IWC524295 JFX524285:JFY524295 JPT524285:JPU524295 JZP524285:JZQ524295 KJL524285:KJM524295 KTH524285:KTI524295 LDD524285:LDE524295 LMZ524285:LNA524295 LWV524285:LWW524295 MGR524285:MGS524295 MQN524285:MQO524295 NAJ524285:NAK524295 NKF524285:NKG524295 NUB524285:NUC524295 ODX524285:ODY524295 ONT524285:ONU524295 OXP524285:OXQ524295 PHL524285:PHM524295 PRH524285:PRI524295 QBD524285:QBE524295 QKZ524285:QLA524295 QUV524285:QUW524295 RER524285:RES524295 RON524285:ROO524295 RYJ524285:RYK524295 SIF524285:SIG524295 SSB524285:SSC524295 TBX524285:TBY524295 TLT524285:TLU524295 TVP524285:TVQ524295 UFL524285:UFM524295 UPH524285:UPI524295 UZD524285:UZE524295 VIZ524285:VJA524295 VSV524285:VSW524295 WCR524285:WCS524295 WMN524285:WMO524295 WWJ524285:WWK524295 JX589821:JY589831 TT589821:TU589831 ADP589821:ADQ589831 ANL589821:ANM589831 AXH589821:AXI589831 BHD589821:BHE589831 BQZ589821:BRA589831 CAV589821:CAW589831 CKR589821:CKS589831 CUN589821:CUO589831 DEJ589821:DEK589831 DOF589821:DOG589831 DYB589821:DYC589831 EHX589821:EHY589831 ERT589821:ERU589831 FBP589821:FBQ589831 FLL589821:FLM589831 FVH589821:FVI589831 GFD589821:GFE589831 GOZ589821:GPA589831 GYV589821:GYW589831 HIR589821:HIS589831 HSN589821:HSO589831 ICJ589821:ICK589831 IMF589821:IMG589831 IWB589821:IWC589831 JFX589821:JFY589831 JPT589821:JPU589831 JZP589821:JZQ589831 KJL589821:KJM589831 KTH589821:KTI589831 LDD589821:LDE589831 LMZ589821:LNA589831 LWV589821:LWW589831 MGR589821:MGS589831 MQN589821:MQO589831 NAJ589821:NAK589831 NKF589821:NKG589831 NUB589821:NUC589831 ODX589821:ODY589831 ONT589821:ONU589831 OXP589821:OXQ589831 PHL589821:PHM589831 PRH589821:PRI589831 QBD589821:QBE589831 QKZ589821:QLA589831 QUV589821:QUW589831 RER589821:RES589831 RON589821:ROO589831 RYJ589821:RYK589831 SIF589821:SIG589831 SSB589821:SSC589831 TBX589821:TBY589831 TLT589821:TLU589831 TVP589821:TVQ589831 UFL589821:UFM589831 UPH589821:UPI589831 UZD589821:UZE589831 VIZ589821:VJA589831 VSV589821:VSW589831 WCR589821:WCS589831 WMN589821:WMO589831 WWJ589821:WWK589831 JX655357:JY655367 TT655357:TU655367 ADP655357:ADQ655367 ANL655357:ANM655367 AXH655357:AXI655367 BHD655357:BHE655367 BQZ655357:BRA655367 CAV655357:CAW655367 CKR655357:CKS655367 CUN655357:CUO655367 DEJ655357:DEK655367 DOF655357:DOG655367 DYB655357:DYC655367 EHX655357:EHY655367 ERT655357:ERU655367 FBP655357:FBQ655367 FLL655357:FLM655367 FVH655357:FVI655367 GFD655357:GFE655367 GOZ655357:GPA655367 GYV655357:GYW655367 HIR655357:HIS655367 HSN655357:HSO655367 ICJ655357:ICK655367 IMF655357:IMG655367 IWB655357:IWC655367 JFX655357:JFY655367 JPT655357:JPU655367 JZP655357:JZQ655367 KJL655357:KJM655367 KTH655357:KTI655367 LDD655357:LDE655367 LMZ655357:LNA655367 LWV655357:LWW655367 MGR655357:MGS655367 MQN655357:MQO655367 NAJ655357:NAK655367 NKF655357:NKG655367 NUB655357:NUC655367 ODX655357:ODY655367 ONT655357:ONU655367 OXP655357:OXQ655367 PHL655357:PHM655367 PRH655357:PRI655367 QBD655357:QBE655367 QKZ655357:QLA655367 QUV655357:QUW655367 RER655357:RES655367 RON655357:ROO655367 RYJ655357:RYK655367 SIF655357:SIG655367 SSB655357:SSC655367 TBX655357:TBY655367 TLT655357:TLU655367 TVP655357:TVQ655367 UFL655357:UFM655367 UPH655357:UPI655367 UZD655357:UZE655367 VIZ655357:VJA655367 VSV655357:VSW655367 WCR655357:WCS655367 WMN655357:WMO655367 WWJ655357:WWK655367 JX720893:JY720903 TT720893:TU720903 ADP720893:ADQ720903 ANL720893:ANM720903 AXH720893:AXI720903 BHD720893:BHE720903 BQZ720893:BRA720903 CAV720893:CAW720903 CKR720893:CKS720903 CUN720893:CUO720903 DEJ720893:DEK720903 DOF720893:DOG720903 DYB720893:DYC720903 EHX720893:EHY720903 ERT720893:ERU720903 FBP720893:FBQ720903 FLL720893:FLM720903 FVH720893:FVI720903 GFD720893:GFE720903 GOZ720893:GPA720903 GYV720893:GYW720903 HIR720893:HIS720903 HSN720893:HSO720903 ICJ720893:ICK720903 IMF720893:IMG720903 IWB720893:IWC720903 JFX720893:JFY720903 JPT720893:JPU720903 JZP720893:JZQ720903 KJL720893:KJM720903 KTH720893:KTI720903 LDD720893:LDE720903 LMZ720893:LNA720903 LWV720893:LWW720903 MGR720893:MGS720903 MQN720893:MQO720903 NAJ720893:NAK720903 NKF720893:NKG720903 NUB720893:NUC720903 ODX720893:ODY720903 ONT720893:ONU720903 OXP720893:OXQ720903 PHL720893:PHM720903 PRH720893:PRI720903 QBD720893:QBE720903 QKZ720893:QLA720903 QUV720893:QUW720903 RER720893:RES720903 RON720893:ROO720903 RYJ720893:RYK720903 SIF720893:SIG720903 SSB720893:SSC720903 TBX720893:TBY720903 TLT720893:TLU720903 TVP720893:TVQ720903 UFL720893:UFM720903 UPH720893:UPI720903 UZD720893:UZE720903 VIZ720893:VJA720903 VSV720893:VSW720903 WCR720893:WCS720903 WMN720893:WMO720903 WWJ720893:WWK720903 JX786429:JY786439 TT786429:TU786439 ADP786429:ADQ786439 ANL786429:ANM786439 AXH786429:AXI786439 BHD786429:BHE786439 BQZ786429:BRA786439 CAV786429:CAW786439 CKR786429:CKS786439 CUN786429:CUO786439 DEJ786429:DEK786439 DOF786429:DOG786439 DYB786429:DYC786439 EHX786429:EHY786439 ERT786429:ERU786439 FBP786429:FBQ786439 FLL786429:FLM786439 FVH786429:FVI786439 GFD786429:GFE786439 GOZ786429:GPA786439 GYV786429:GYW786439 HIR786429:HIS786439 HSN786429:HSO786439 ICJ786429:ICK786439 IMF786429:IMG786439 IWB786429:IWC786439 JFX786429:JFY786439 JPT786429:JPU786439 JZP786429:JZQ786439 KJL786429:KJM786439 KTH786429:KTI786439 LDD786429:LDE786439 LMZ786429:LNA786439 LWV786429:LWW786439 MGR786429:MGS786439 MQN786429:MQO786439 NAJ786429:NAK786439 NKF786429:NKG786439 NUB786429:NUC786439 ODX786429:ODY786439 ONT786429:ONU786439 OXP786429:OXQ786439 PHL786429:PHM786439 PRH786429:PRI786439 QBD786429:QBE786439 QKZ786429:QLA786439 QUV786429:QUW786439 RER786429:RES786439 RON786429:ROO786439 RYJ786429:RYK786439 SIF786429:SIG786439 SSB786429:SSC786439 TBX786429:TBY786439 TLT786429:TLU786439 TVP786429:TVQ786439 UFL786429:UFM786439 UPH786429:UPI786439 UZD786429:UZE786439 VIZ786429:VJA786439 VSV786429:VSW786439 WCR786429:WCS786439 WMN786429:WMO786439 WWJ786429:WWK786439 JX851965:JY851975 TT851965:TU851975 ADP851965:ADQ851975 ANL851965:ANM851975 AXH851965:AXI851975 BHD851965:BHE851975 BQZ851965:BRA851975 CAV851965:CAW851975 CKR851965:CKS851975 CUN851965:CUO851975 DEJ851965:DEK851975 DOF851965:DOG851975 DYB851965:DYC851975 EHX851965:EHY851975 ERT851965:ERU851975 FBP851965:FBQ851975 FLL851965:FLM851975 FVH851965:FVI851975 GFD851965:GFE851975 GOZ851965:GPA851975 GYV851965:GYW851975 HIR851965:HIS851975 HSN851965:HSO851975 ICJ851965:ICK851975 IMF851965:IMG851975 IWB851965:IWC851975 JFX851965:JFY851975 JPT851965:JPU851975 JZP851965:JZQ851975 KJL851965:KJM851975 KTH851965:KTI851975 LDD851965:LDE851975 LMZ851965:LNA851975 LWV851965:LWW851975 MGR851965:MGS851975 MQN851965:MQO851975 NAJ851965:NAK851975 NKF851965:NKG851975 NUB851965:NUC851975 ODX851965:ODY851975 ONT851965:ONU851975 OXP851965:OXQ851975 PHL851965:PHM851975 PRH851965:PRI851975 QBD851965:QBE851975 QKZ851965:QLA851975 QUV851965:QUW851975 RER851965:RES851975 RON851965:ROO851975 RYJ851965:RYK851975 SIF851965:SIG851975 SSB851965:SSC851975 TBX851965:TBY851975 TLT851965:TLU851975 TVP851965:TVQ851975 UFL851965:UFM851975 UPH851965:UPI851975 UZD851965:UZE851975 VIZ851965:VJA851975 VSV851965:VSW851975 WCR851965:WCS851975 WMN851965:WMO851975 WWJ851965:WWK851975 JX917501:JY917511 TT917501:TU917511 ADP917501:ADQ917511 ANL917501:ANM917511 AXH917501:AXI917511 BHD917501:BHE917511 BQZ917501:BRA917511 CAV917501:CAW917511 CKR917501:CKS917511 CUN917501:CUO917511 DEJ917501:DEK917511 DOF917501:DOG917511 DYB917501:DYC917511 EHX917501:EHY917511 ERT917501:ERU917511 FBP917501:FBQ917511 FLL917501:FLM917511 FVH917501:FVI917511 GFD917501:GFE917511 GOZ917501:GPA917511 GYV917501:GYW917511 HIR917501:HIS917511 HSN917501:HSO917511 ICJ917501:ICK917511 IMF917501:IMG917511 IWB917501:IWC917511 JFX917501:JFY917511 JPT917501:JPU917511 JZP917501:JZQ917511 KJL917501:KJM917511 KTH917501:KTI917511 LDD917501:LDE917511 LMZ917501:LNA917511 LWV917501:LWW917511 MGR917501:MGS917511 MQN917501:MQO917511 NAJ917501:NAK917511 NKF917501:NKG917511 NUB917501:NUC917511 ODX917501:ODY917511 ONT917501:ONU917511 OXP917501:OXQ917511 PHL917501:PHM917511 PRH917501:PRI917511 QBD917501:QBE917511 QKZ917501:QLA917511 QUV917501:QUW917511 RER917501:RES917511 RON917501:ROO917511 RYJ917501:RYK917511 SIF917501:SIG917511 SSB917501:SSC917511 TBX917501:TBY917511 TLT917501:TLU917511 TVP917501:TVQ917511 UFL917501:UFM917511 UPH917501:UPI917511 UZD917501:UZE917511 VIZ917501:VJA917511 VSV917501:VSW917511 WCR917501:WCS917511 WMN917501:WMO917511 WWJ917501:WWK917511 JX983037:JY983047 TT983037:TU983047 ADP983037:ADQ983047 ANL983037:ANM983047 AXH983037:AXI983047 BHD983037:BHE983047 BQZ983037:BRA983047 CAV983037:CAW983047 CKR983037:CKS983047 CUN983037:CUO983047 DEJ983037:DEK983047 DOF983037:DOG983047 DYB983037:DYC983047 EHX983037:EHY983047 ERT983037:ERU983047 FBP983037:FBQ983047 FLL983037:FLM983047 FVH983037:FVI983047 GFD983037:GFE983047 GOZ983037:GPA983047 GYV983037:GYW983047 HIR983037:HIS983047 HSN983037:HSO983047 ICJ983037:ICK983047 IMF983037:IMG983047 IWB983037:IWC983047 JFX983037:JFY983047 JPT983037:JPU983047 JZP983037:JZQ983047 KJL983037:KJM983047 KTH983037:KTI983047 LDD983037:LDE983047 LMZ983037:LNA983047 LWV983037:LWW983047 MGR983037:MGS983047 MQN983037:MQO983047 NAJ983037:NAK983047 NKF983037:NKG983047 NUB983037:NUC983047 ODX983037:ODY983047 ONT983037:ONU983047 OXP983037:OXQ983047 PHL983037:PHM983047 PRH983037:PRI983047 QBD983037:QBE983047 QKZ983037:QLA983047 QUV983037:QUW983047 RER983037:RES983047 RON983037:ROO983047 RYJ983037:RYK983047 SIF983037:SIG983047 SSB983037:SSC983047 TBX983037:TBY983047 TLT983037:TLU983047 TVP983037:TVQ983047 UFL983037:UFM983047 UPH983037:UPI983047 UZD983037:UZE983047 VIZ983037:VJA983047 VSV983037:VSW983047 WCR983037:WCS983047 WMN983037:WMO983047 WWJ983037:WWK983047 KE116:KG117 UA116:UC117 ADW116:ADY117 ANS116:ANU117 AXO116:AXQ117 BHK116:BHM117 BRG116:BRI117 CBC116:CBE117 CKY116:CLA117 CUU116:CUW117 DEQ116:DES117 DOM116:DOO117 DYI116:DYK117 EIE116:EIG117 ESA116:ESC117 FBW116:FBY117 FLS116:FLU117 FVO116:FVQ117 GFK116:GFM117 GPG116:GPI117 GZC116:GZE117 HIY116:HJA117 HSU116:HSW117 ICQ116:ICS117 IMM116:IMO117 IWI116:IWK117 JGE116:JGG117 JQA116:JQC117 JZW116:JZY117 KJS116:KJU117 KTO116:KTQ117 LDK116:LDM117 LNG116:LNI117 LXC116:LXE117 MGY116:MHA117 MQU116:MQW117 NAQ116:NAS117 NKM116:NKO117 NUI116:NUK117 OEE116:OEG117 OOA116:OOC117 OXW116:OXY117 PHS116:PHU117 PRO116:PRQ117 QBK116:QBM117 QLG116:QLI117 QVC116:QVE117 REY116:RFA117 ROU116:ROW117 RYQ116:RYS117 SIM116:SIO117 SSI116:SSK117 TCE116:TCG117 TMA116:TMC117 TVW116:TVY117 UFS116:UFU117 UPO116:UPQ117 UZK116:UZM117 VJG116:VJI117 VTC116:VTE117 WCY116:WDA117 WMU116:WMW117 WWQ116:WWS117 KF65544:KH65545 UB65544:UD65545 ADX65544:ADZ65545 ANT65544:ANV65545 AXP65544:AXR65545 BHL65544:BHN65545 BRH65544:BRJ65545 CBD65544:CBF65545 CKZ65544:CLB65545 CUV65544:CUX65545 DER65544:DET65545 DON65544:DOP65545 DYJ65544:DYL65545 EIF65544:EIH65545 ESB65544:ESD65545 FBX65544:FBZ65545 FLT65544:FLV65545 FVP65544:FVR65545 GFL65544:GFN65545 GPH65544:GPJ65545 GZD65544:GZF65545 HIZ65544:HJB65545 HSV65544:HSX65545 ICR65544:ICT65545 IMN65544:IMP65545 IWJ65544:IWL65545 JGF65544:JGH65545 JQB65544:JQD65545 JZX65544:JZZ65545 KJT65544:KJV65545 KTP65544:KTR65545 LDL65544:LDN65545 LNH65544:LNJ65545 LXD65544:LXF65545 MGZ65544:MHB65545 MQV65544:MQX65545 NAR65544:NAT65545 NKN65544:NKP65545 NUJ65544:NUL65545 OEF65544:OEH65545 OOB65544:OOD65545 OXX65544:OXZ65545 PHT65544:PHV65545 PRP65544:PRR65545 QBL65544:QBN65545 QLH65544:QLJ65545 QVD65544:QVF65545 REZ65544:RFB65545 ROV65544:ROX65545 RYR65544:RYT65545 SIN65544:SIP65545 SSJ65544:SSL65545 TCF65544:TCH65545 TMB65544:TMD65545 TVX65544:TVZ65545 UFT65544:UFV65545 UPP65544:UPR65545 UZL65544:UZN65545 VJH65544:VJJ65545 VTD65544:VTF65545 WCZ65544:WDB65545 WMV65544:WMX65545 WWR65544:WWT65545 KF131080:KH131081 UB131080:UD131081 ADX131080:ADZ131081 ANT131080:ANV131081 AXP131080:AXR131081 BHL131080:BHN131081 BRH131080:BRJ131081 CBD131080:CBF131081 CKZ131080:CLB131081 CUV131080:CUX131081 DER131080:DET131081 DON131080:DOP131081 DYJ131080:DYL131081 EIF131080:EIH131081 ESB131080:ESD131081 FBX131080:FBZ131081 FLT131080:FLV131081 FVP131080:FVR131081 GFL131080:GFN131081 GPH131080:GPJ131081 GZD131080:GZF131081 HIZ131080:HJB131081 HSV131080:HSX131081 ICR131080:ICT131081 IMN131080:IMP131081 IWJ131080:IWL131081 JGF131080:JGH131081 JQB131080:JQD131081 JZX131080:JZZ131081 KJT131080:KJV131081 KTP131080:KTR131081 LDL131080:LDN131081 LNH131080:LNJ131081 LXD131080:LXF131081 MGZ131080:MHB131081 MQV131080:MQX131081 NAR131080:NAT131081 NKN131080:NKP131081 NUJ131080:NUL131081 OEF131080:OEH131081 OOB131080:OOD131081 OXX131080:OXZ131081 PHT131080:PHV131081 PRP131080:PRR131081 QBL131080:QBN131081 QLH131080:QLJ131081 QVD131080:QVF131081 REZ131080:RFB131081 ROV131080:ROX131081 RYR131080:RYT131081 SIN131080:SIP131081 SSJ131080:SSL131081 TCF131080:TCH131081 TMB131080:TMD131081 TVX131080:TVZ131081 UFT131080:UFV131081 UPP131080:UPR131081 UZL131080:UZN131081 VJH131080:VJJ131081 VTD131080:VTF131081 WCZ131080:WDB131081 WMV131080:WMX131081 WWR131080:WWT131081 KF196616:KH196617 UB196616:UD196617 ADX196616:ADZ196617 ANT196616:ANV196617 AXP196616:AXR196617 BHL196616:BHN196617 BRH196616:BRJ196617 CBD196616:CBF196617 CKZ196616:CLB196617 CUV196616:CUX196617 DER196616:DET196617 DON196616:DOP196617 DYJ196616:DYL196617 EIF196616:EIH196617 ESB196616:ESD196617 FBX196616:FBZ196617 FLT196616:FLV196617 FVP196616:FVR196617 GFL196616:GFN196617 GPH196616:GPJ196617 GZD196616:GZF196617 HIZ196616:HJB196617 HSV196616:HSX196617 ICR196616:ICT196617 IMN196616:IMP196617 IWJ196616:IWL196617 JGF196616:JGH196617 JQB196616:JQD196617 JZX196616:JZZ196617 KJT196616:KJV196617 KTP196616:KTR196617 LDL196616:LDN196617 LNH196616:LNJ196617 LXD196616:LXF196617 MGZ196616:MHB196617 MQV196616:MQX196617 NAR196616:NAT196617 NKN196616:NKP196617 NUJ196616:NUL196617 OEF196616:OEH196617 OOB196616:OOD196617 OXX196616:OXZ196617 PHT196616:PHV196617 PRP196616:PRR196617 QBL196616:QBN196617 QLH196616:QLJ196617 QVD196616:QVF196617 REZ196616:RFB196617 ROV196616:ROX196617 RYR196616:RYT196617 SIN196616:SIP196617 SSJ196616:SSL196617 TCF196616:TCH196617 TMB196616:TMD196617 TVX196616:TVZ196617 UFT196616:UFV196617 UPP196616:UPR196617 UZL196616:UZN196617 VJH196616:VJJ196617 VTD196616:VTF196617 WCZ196616:WDB196617 WMV196616:WMX196617 WWR196616:WWT196617 KF262152:KH262153 UB262152:UD262153 ADX262152:ADZ262153 ANT262152:ANV262153 AXP262152:AXR262153 BHL262152:BHN262153 BRH262152:BRJ262153 CBD262152:CBF262153 CKZ262152:CLB262153 CUV262152:CUX262153 DER262152:DET262153 DON262152:DOP262153 DYJ262152:DYL262153 EIF262152:EIH262153 ESB262152:ESD262153 FBX262152:FBZ262153 FLT262152:FLV262153 FVP262152:FVR262153 GFL262152:GFN262153 GPH262152:GPJ262153 GZD262152:GZF262153 HIZ262152:HJB262153 HSV262152:HSX262153 ICR262152:ICT262153 IMN262152:IMP262153 IWJ262152:IWL262153 JGF262152:JGH262153 JQB262152:JQD262153 JZX262152:JZZ262153 KJT262152:KJV262153 KTP262152:KTR262153 LDL262152:LDN262153 LNH262152:LNJ262153 LXD262152:LXF262153 MGZ262152:MHB262153 MQV262152:MQX262153 NAR262152:NAT262153 NKN262152:NKP262153 NUJ262152:NUL262153 OEF262152:OEH262153 OOB262152:OOD262153 OXX262152:OXZ262153 PHT262152:PHV262153 PRP262152:PRR262153 QBL262152:QBN262153 QLH262152:QLJ262153 QVD262152:QVF262153 REZ262152:RFB262153 ROV262152:ROX262153 RYR262152:RYT262153 SIN262152:SIP262153 SSJ262152:SSL262153 TCF262152:TCH262153 TMB262152:TMD262153 TVX262152:TVZ262153 UFT262152:UFV262153 UPP262152:UPR262153 UZL262152:UZN262153 VJH262152:VJJ262153 VTD262152:VTF262153 WCZ262152:WDB262153 WMV262152:WMX262153 WWR262152:WWT262153 KF327688:KH327689 UB327688:UD327689 ADX327688:ADZ327689 ANT327688:ANV327689 AXP327688:AXR327689 BHL327688:BHN327689 BRH327688:BRJ327689 CBD327688:CBF327689 CKZ327688:CLB327689 CUV327688:CUX327689 DER327688:DET327689 DON327688:DOP327689 DYJ327688:DYL327689 EIF327688:EIH327689 ESB327688:ESD327689 FBX327688:FBZ327689 FLT327688:FLV327689 FVP327688:FVR327689 GFL327688:GFN327689 GPH327688:GPJ327689 GZD327688:GZF327689 HIZ327688:HJB327689 HSV327688:HSX327689 ICR327688:ICT327689 IMN327688:IMP327689 IWJ327688:IWL327689 JGF327688:JGH327689 JQB327688:JQD327689 JZX327688:JZZ327689 KJT327688:KJV327689 KTP327688:KTR327689 LDL327688:LDN327689 LNH327688:LNJ327689 LXD327688:LXF327689 MGZ327688:MHB327689 MQV327688:MQX327689 NAR327688:NAT327689 NKN327688:NKP327689 NUJ327688:NUL327689 OEF327688:OEH327689 OOB327688:OOD327689 OXX327688:OXZ327689 PHT327688:PHV327689 PRP327688:PRR327689 QBL327688:QBN327689 QLH327688:QLJ327689 QVD327688:QVF327689 REZ327688:RFB327689 ROV327688:ROX327689 RYR327688:RYT327689 SIN327688:SIP327689 SSJ327688:SSL327689 TCF327688:TCH327689 TMB327688:TMD327689 TVX327688:TVZ327689 UFT327688:UFV327689 UPP327688:UPR327689 UZL327688:UZN327689 VJH327688:VJJ327689 VTD327688:VTF327689 WCZ327688:WDB327689 WMV327688:WMX327689 WWR327688:WWT327689 KF393224:KH393225 UB393224:UD393225 ADX393224:ADZ393225 ANT393224:ANV393225 AXP393224:AXR393225 BHL393224:BHN393225 BRH393224:BRJ393225 CBD393224:CBF393225 CKZ393224:CLB393225 CUV393224:CUX393225 DER393224:DET393225 DON393224:DOP393225 DYJ393224:DYL393225 EIF393224:EIH393225 ESB393224:ESD393225 FBX393224:FBZ393225 FLT393224:FLV393225 FVP393224:FVR393225 GFL393224:GFN393225 GPH393224:GPJ393225 GZD393224:GZF393225 HIZ393224:HJB393225 HSV393224:HSX393225 ICR393224:ICT393225 IMN393224:IMP393225 IWJ393224:IWL393225 JGF393224:JGH393225 JQB393224:JQD393225 JZX393224:JZZ393225 KJT393224:KJV393225 KTP393224:KTR393225 LDL393224:LDN393225 LNH393224:LNJ393225 LXD393224:LXF393225 MGZ393224:MHB393225 MQV393224:MQX393225 NAR393224:NAT393225 NKN393224:NKP393225 NUJ393224:NUL393225 OEF393224:OEH393225 OOB393224:OOD393225 OXX393224:OXZ393225 PHT393224:PHV393225 PRP393224:PRR393225 QBL393224:QBN393225 QLH393224:QLJ393225 QVD393224:QVF393225 REZ393224:RFB393225 ROV393224:ROX393225 RYR393224:RYT393225 SIN393224:SIP393225 SSJ393224:SSL393225 TCF393224:TCH393225 TMB393224:TMD393225 TVX393224:TVZ393225 UFT393224:UFV393225 UPP393224:UPR393225 UZL393224:UZN393225 VJH393224:VJJ393225 VTD393224:VTF393225 WCZ393224:WDB393225 WMV393224:WMX393225 WWR393224:WWT393225 KF458760:KH458761 UB458760:UD458761 ADX458760:ADZ458761 ANT458760:ANV458761 AXP458760:AXR458761 BHL458760:BHN458761 BRH458760:BRJ458761 CBD458760:CBF458761 CKZ458760:CLB458761 CUV458760:CUX458761 DER458760:DET458761 DON458760:DOP458761 DYJ458760:DYL458761 EIF458760:EIH458761 ESB458760:ESD458761 FBX458760:FBZ458761 FLT458760:FLV458761 FVP458760:FVR458761 GFL458760:GFN458761 GPH458760:GPJ458761 GZD458760:GZF458761 HIZ458760:HJB458761 HSV458760:HSX458761 ICR458760:ICT458761 IMN458760:IMP458761 IWJ458760:IWL458761 JGF458760:JGH458761 JQB458760:JQD458761 JZX458760:JZZ458761 KJT458760:KJV458761 KTP458760:KTR458761 LDL458760:LDN458761 LNH458760:LNJ458761 LXD458760:LXF458761 MGZ458760:MHB458761 MQV458760:MQX458761 NAR458760:NAT458761 NKN458760:NKP458761 NUJ458760:NUL458761 OEF458760:OEH458761 OOB458760:OOD458761 OXX458760:OXZ458761 PHT458760:PHV458761 PRP458760:PRR458761 QBL458760:QBN458761 QLH458760:QLJ458761 QVD458760:QVF458761 REZ458760:RFB458761 ROV458760:ROX458761 RYR458760:RYT458761 SIN458760:SIP458761 SSJ458760:SSL458761 TCF458760:TCH458761 TMB458760:TMD458761 TVX458760:TVZ458761 UFT458760:UFV458761 UPP458760:UPR458761 UZL458760:UZN458761 VJH458760:VJJ458761 VTD458760:VTF458761 WCZ458760:WDB458761 WMV458760:WMX458761 WWR458760:WWT458761 KF524296:KH524297 UB524296:UD524297 ADX524296:ADZ524297 ANT524296:ANV524297 AXP524296:AXR524297 BHL524296:BHN524297 BRH524296:BRJ524297 CBD524296:CBF524297 CKZ524296:CLB524297 CUV524296:CUX524297 DER524296:DET524297 DON524296:DOP524297 DYJ524296:DYL524297 EIF524296:EIH524297 ESB524296:ESD524297 FBX524296:FBZ524297 FLT524296:FLV524297 FVP524296:FVR524297 GFL524296:GFN524297 GPH524296:GPJ524297 GZD524296:GZF524297 HIZ524296:HJB524297 HSV524296:HSX524297 ICR524296:ICT524297 IMN524296:IMP524297 IWJ524296:IWL524297 JGF524296:JGH524297 JQB524296:JQD524297 JZX524296:JZZ524297 KJT524296:KJV524297 KTP524296:KTR524297 LDL524296:LDN524297 LNH524296:LNJ524297 LXD524296:LXF524297 MGZ524296:MHB524297 MQV524296:MQX524297 NAR524296:NAT524297 NKN524296:NKP524297 NUJ524296:NUL524297 OEF524296:OEH524297 OOB524296:OOD524297 OXX524296:OXZ524297 PHT524296:PHV524297 PRP524296:PRR524297 QBL524296:QBN524297 QLH524296:QLJ524297 QVD524296:QVF524297 REZ524296:RFB524297 ROV524296:ROX524297 RYR524296:RYT524297 SIN524296:SIP524297 SSJ524296:SSL524297 TCF524296:TCH524297 TMB524296:TMD524297 TVX524296:TVZ524297 UFT524296:UFV524297 UPP524296:UPR524297 UZL524296:UZN524297 VJH524296:VJJ524297 VTD524296:VTF524297 WCZ524296:WDB524297 WMV524296:WMX524297 WWR524296:WWT524297 KF589832:KH589833 UB589832:UD589833 ADX589832:ADZ589833 ANT589832:ANV589833 AXP589832:AXR589833 BHL589832:BHN589833 BRH589832:BRJ589833 CBD589832:CBF589833 CKZ589832:CLB589833 CUV589832:CUX589833 DER589832:DET589833 DON589832:DOP589833 DYJ589832:DYL589833 EIF589832:EIH589833 ESB589832:ESD589833 FBX589832:FBZ589833 FLT589832:FLV589833 FVP589832:FVR589833 GFL589832:GFN589833 GPH589832:GPJ589833 GZD589832:GZF589833 HIZ589832:HJB589833 HSV589832:HSX589833 ICR589832:ICT589833 IMN589832:IMP589833 IWJ589832:IWL589833 JGF589832:JGH589833 JQB589832:JQD589833 JZX589832:JZZ589833 KJT589832:KJV589833 KTP589832:KTR589833 LDL589832:LDN589833 LNH589832:LNJ589833 LXD589832:LXF589833 MGZ589832:MHB589833 MQV589832:MQX589833 NAR589832:NAT589833 NKN589832:NKP589833 NUJ589832:NUL589833 OEF589832:OEH589833 OOB589832:OOD589833 OXX589832:OXZ589833 PHT589832:PHV589833 PRP589832:PRR589833 QBL589832:QBN589833 QLH589832:QLJ589833 QVD589832:QVF589833 REZ589832:RFB589833 ROV589832:ROX589833 RYR589832:RYT589833 SIN589832:SIP589833 SSJ589832:SSL589833 TCF589832:TCH589833 TMB589832:TMD589833 TVX589832:TVZ589833 UFT589832:UFV589833 UPP589832:UPR589833 UZL589832:UZN589833 VJH589832:VJJ589833 VTD589832:VTF589833 WCZ589832:WDB589833 WMV589832:WMX589833 WWR589832:WWT589833 KF655368:KH655369 UB655368:UD655369 ADX655368:ADZ655369 ANT655368:ANV655369 AXP655368:AXR655369 BHL655368:BHN655369 BRH655368:BRJ655369 CBD655368:CBF655369 CKZ655368:CLB655369 CUV655368:CUX655369 DER655368:DET655369 DON655368:DOP655369 DYJ655368:DYL655369 EIF655368:EIH655369 ESB655368:ESD655369 FBX655368:FBZ655369 FLT655368:FLV655369 FVP655368:FVR655369 GFL655368:GFN655369 GPH655368:GPJ655369 GZD655368:GZF655369 HIZ655368:HJB655369 HSV655368:HSX655369 ICR655368:ICT655369 IMN655368:IMP655369 IWJ655368:IWL655369 JGF655368:JGH655369 JQB655368:JQD655369 JZX655368:JZZ655369 KJT655368:KJV655369 KTP655368:KTR655369 LDL655368:LDN655369 LNH655368:LNJ655369 LXD655368:LXF655369 MGZ655368:MHB655369 MQV655368:MQX655369 NAR655368:NAT655369 NKN655368:NKP655369 NUJ655368:NUL655369 OEF655368:OEH655369 OOB655368:OOD655369 OXX655368:OXZ655369 PHT655368:PHV655369 PRP655368:PRR655369 QBL655368:QBN655369 QLH655368:QLJ655369 QVD655368:QVF655369 REZ655368:RFB655369 ROV655368:ROX655369 RYR655368:RYT655369 SIN655368:SIP655369 SSJ655368:SSL655369 TCF655368:TCH655369 TMB655368:TMD655369 TVX655368:TVZ655369 UFT655368:UFV655369 UPP655368:UPR655369 UZL655368:UZN655369 VJH655368:VJJ655369 VTD655368:VTF655369 WCZ655368:WDB655369 WMV655368:WMX655369 WWR655368:WWT655369 KF720904:KH720905 UB720904:UD720905 ADX720904:ADZ720905 ANT720904:ANV720905 AXP720904:AXR720905 BHL720904:BHN720905 BRH720904:BRJ720905 CBD720904:CBF720905 CKZ720904:CLB720905 CUV720904:CUX720905 DER720904:DET720905 DON720904:DOP720905 DYJ720904:DYL720905 EIF720904:EIH720905 ESB720904:ESD720905 FBX720904:FBZ720905 FLT720904:FLV720905 FVP720904:FVR720905 GFL720904:GFN720905 GPH720904:GPJ720905 GZD720904:GZF720905 HIZ720904:HJB720905 HSV720904:HSX720905 ICR720904:ICT720905 IMN720904:IMP720905 IWJ720904:IWL720905 JGF720904:JGH720905 JQB720904:JQD720905 JZX720904:JZZ720905 KJT720904:KJV720905 KTP720904:KTR720905 LDL720904:LDN720905 LNH720904:LNJ720905 LXD720904:LXF720905 MGZ720904:MHB720905 MQV720904:MQX720905 NAR720904:NAT720905 NKN720904:NKP720905 NUJ720904:NUL720905 OEF720904:OEH720905 OOB720904:OOD720905 OXX720904:OXZ720905 PHT720904:PHV720905 PRP720904:PRR720905 QBL720904:QBN720905 QLH720904:QLJ720905 QVD720904:QVF720905 REZ720904:RFB720905 ROV720904:ROX720905 RYR720904:RYT720905 SIN720904:SIP720905 SSJ720904:SSL720905 TCF720904:TCH720905 TMB720904:TMD720905 TVX720904:TVZ720905 UFT720904:UFV720905 UPP720904:UPR720905 UZL720904:UZN720905 VJH720904:VJJ720905 VTD720904:VTF720905 WCZ720904:WDB720905 WMV720904:WMX720905 WWR720904:WWT720905 KF786440:KH786441 UB786440:UD786441 ADX786440:ADZ786441 ANT786440:ANV786441 AXP786440:AXR786441 BHL786440:BHN786441 BRH786440:BRJ786441 CBD786440:CBF786441 CKZ786440:CLB786441 CUV786440:CUX786441 DER786440:DET786441 DON786440:DOP786441 DYJ786440:DYL786441 EIF786440:EIH786441 ESB786440:ESD786441 FBX786440:FBZ786441 FLT786440:FLV786441 FVP786440:FVR786441 GFL786440:GFN786441 GPH786440:GPJ786441 GZD786440:GZF786441 HIZ786440:HJB786441 HSV786440:HSX786441 ICR786440:ICT786441 IMN786440:IMP786441 IWJ786440:IWL786441 JGF786440:JGH786441 JQB786440:JQD786441 JZX786440:JZZ786441 KJT786440:KJV786441 KTP786440:KTR786441 LDL786440:LDN786441 LNH786440:LNJ786441 LXD786440:LXF786441 MGZ786440:MHB786441 MQV786440:MQX786441 NAR786440:NAT786441 NKN786440:NKP786441 NUJ786440:NUL786441 OEF786440:OEH786441 OOB786440:OOD786441 OXX786440:OXZ786441 PHT786440:PHV786441 PRP786440:PRR786441 QBL786440:QBN786441 QLH786440:QLJ786441 QVD786440:QVF786441 REZ786440:RFB786441 ROV786440:ROX786441 RYR786440:RYT786441 SIN786440:SIP786441 SSJ786440:SSL786441 TCF786440:TCH786441 TMB786440:TMD786441 TVX786440:TVZ786441 UFT786440:UFV786441 UPP786440:UPR786441 UZL786440:UZN786441 VJH786440:VJJ786441 VTD786440:VTF786441 WCZ786440:WDB786441 WMV786440:WMX786441 WWR786440:WWT786441 KF851976:KH851977 UB851976:UD851977 ADX851976:ADZ851977 ANT851976:ANV851977 AXP851976:AXR851977 BHL851976:BHN851977 BRH851976:BRJ851977 CBD851976:CBF851977 CKZ851976:CLB851977 CUV851976:CUX851977 DER851976:DET851977 DON851976:DOP851977 DYJ851976:DYL851977 EIF851976:EIH851977 ESB851976:ESD851977 FBX851976:FBZ851977 FLT851976:FLV851977 FVP851976:FVR851977 GFL851976:GFN851977 GPH851976:GPJ851977 GZD851976:GZF851977 HIZ851976:HJB851977 HSV851976:HSX851977 ICR851976:ICT851977 IMN851976:IMP851977 IWJ851976:IWL851977 JGF851976:JGH851977 JQB851976:JQD851977 JZX851976:JZZ851977 KJT851976:KJV851977 KTP851976:KTR851977 LDL851976:LDN851977 LNH851976:LNJ851977 LXD851976:LXF851977 MGZ851976:MHB851977 MQV851976:MQX851977 NAR851976:NAT851977 NKN851976:NKP851977 NUJ851976:NUL851977 OEF851976:OEH851977 OOB851976:OOD851977 OXX851976:OXZ851977 PHT851976:PHV851977 PRP851976:PRR851977 QBL851976:QBN851977 QLH851976:QLJ851977 QVD851976:QVF851977 REZ851976:RFB851977 ROV851976:ROX851977 RYR851976:RYT851977 SIN851976:SIP851977 SSJ851976:SSL851977 TCF851976:TCH851977 TMB851976:TMD851977 TVX851976:TVZ851977 UFT851976:UFV851977 UPP851976:UPR851977 UZL851976:UZN851977 VJH851976:VJJ851977 VTD851976:VTF851977 WCZ851976:WDB851977 WMV851976:WMX851977 WWR851976:WWT851977 KF917512:KH917513 UB917512:UD917513 ADX917512:ADZ917513 ANT917512:ANV917513 AXP917512:AXR917513 BHL917512:BHN917513 BRH917512:BRJ917513 CBD917512:CBF917513 CKZ917512:CLB917513 CUV917512:CUX917513 DER917512:DET917513 DON917512:DOP917513 DYJ917512:DYL917513 EIF917512:EIH917513 ESB917512:ESD917513 FBX917512:FBZ917513 FLT917512:FLV917513 FVP917512:FVR917513 GFL917512:GFN917513 GPH917512:GPJ917513 GZD917512:GZF917513 HIZ917512:HJB917513 HSV917512:HSX917513 ICR917512:ICT917513 IMN917512:IMP917513 IWJ917512:IWL917513 JGF917512:JGH917513 JQB917512:JQD917513 JZX917512:JZZ917513 KJT917512:KJV917513 KTP917512:KTR917513 LDL917512:LDN917513 LNH917512:LNJ917513 LXD917512:LXF917513 MGZ917512:MHB917513 MQV917512:MQX917513 NAR917512:NAT917513 NKN917512:NKP917513 NUJ917512:NUL917513 OEF917512:OEH917513 OOB917512:OOD917513 OXX917512:OXZ917513 PHT917512:PHV917513 PRP917512:PRR917513 QBL917512:QBN917513 QLH917512:QLJ917513 QVD917512:QVF917513 REZ917512:RFB917513 ROV917512:ROX917513 RYR917512:RYT917513 SIN917512:SIP917513 SSJ917512:SSL917513 TCF917512:TCH917513 TMB917512:TMD917513 TVX917512:TVZ917513 UFT917512:UFV917513 UPP917512:UPR917513 UZL917512:UZN917513 VJH917512:VJJ917513 VTD917512:VTF917513 WCZ917512:WDB917513 WMV917512:WMX917513 WWR917512:WWT917513 KF983048:KH983049 UB983048:UD983049 ADX983048:ADZ983049 ANT983048:ANV983049 AXP983048:AXR983049 BHL983048:BHN983049 BRH983048:BRJ983049 CBD983048:CBF983049 CKZ983048:CLB983049 CUV983048:CUX983049 DER983048:DET983049 DON983048:DOP983049 DYJ983048:DYL983049 EIF983048:EIH983049 ESB983048:ESD983049 FBX983048:FBZ983049 FLT983048:FLV983049 FVP983048:FVR983049 GFL983048:GFN983049 GPH983048:GPJ983049 GZD983048:GZF983049 HIZ983048:HJB983049 HSV983048:HSX983049 ICR983048:ICT983049 IMN983048:IMP983049 IWJ983048:IWL983049 JGF983048:JGH983049 JQB983048:JQD983049 JZX983048:JZZ983049 KJT983048:KJV983049 KTP983048:KTR983049 LDL983048:LDN983049 LNH983048:LNJ983049 LXD983048:LXF983049 MGZ983048:MHB983049 MQV983048:MQX983049 NAR983048:NAT983049 NKN983048:NKP983049 NUJ983048:NUL983049 OEF983048:OEH983049 OOB983048:OOD983049 OXX983048:OXZ983049 PHT983048:PHV983049 PRP983048:PRR983049 QBL983048:QBN983049 QLH983048:QLJ983049 QVD983048:QVF983049 REZ983048:RFB983049 ROV983048:ROX983049 RYR983048:RYT983049 SIN983048:SIP983049 SSJ983048:SSL983049 TCF983048:TCH983049 TMB983048:TMD983049 TVX983048:TVZ983049 UFT983048:UFV983049 UPP983048:UPR983049 UZL983048:UZN983049 VJH983048:VJJ983049 VTD983048:VTF983049 WCZ983048:WDB983049 WMV983048:WMX983049 WWR983048:WWT983049 T105:T116 HM105:HM116 RI105:RI116 ABE105:ABE116 ALA105:ALA116 AUW105:AUW116 BES105:BES116 BOO105:BOO116 BYK105:BYK116 CIG105:CIG116 CSC105:CSC116 DBY105:DBY116 DLU105:DLU116 DVQ105:DVQ116 EFM105:EFM116 EPI105:EPI116 EZE105:EZE116 FJA105:FJA116 FSW105:FSW116 GCS105:GCS116 GMO105:GMO116 GWK105:GWK116 HGG105:HGG116 HQC105:HQC116 HZY105:HZY116 IJU105:IJU116 ITQ105:ITQ116 JDM105:JDM116 JNI105:JNI116 JXE105:JXE116 KHA105:KHA116 KQW105:KQW116 LAS105:LAS116 LKO105:LKO116 LUK105:LUK116 MEG105:MEG116 MOC105:MOC116 MXY105:MXY116 NHU105:NHU116 NRQ105:NRQ116 OBM105:OBM116 OLI105:OLI116 OVE105:OVE116 PFA105:PFA116 POW105:POW116 PYS105:PYS116 QIO105:QIO116 QSK105:QSK116 RCG105:RCG116 RMC105:RMC116 RVY105:RVY116 SFU105:SFU116 SPQ105:SPQ116 SZM105:SZM116 TJI105:TJI116 TTE105:TTE116 UDA105:UDA116 UMW105:UMW116 UWS105:UWS116 VGO105:VGO116 VQK105:VQK116 WAG105:WAG116 WKC105:WKC116 WTY105:WTY116 U65533:U65544 HN65533:HN65544 RJ65533:RJ65544 ABF65533:ABF65544 ALB65533:ALB65544 AUX65533:AUX65544 BET65533:BET65544 BOP65533:BOP65544 BYL65533:BYL65544 CIH65533:CIH65544 CSD65533:CSD65544 DBZ65533:DBZ65544 DLV65533:DLV65544 DVR65533:DVR65544 EFN65533:EFN65544 EPJ65533:EPJ65544 EZF65533:EZF65544 FJB65533:FJB65544 FSX65533:FSX65544 GCT65533:GCT65544 GMP65533:GMP65544 GWL65533:GWL65544 HGH65533:HGH65544 HQD65533:HQD65544 HZZ65533:HZZ65544 IJV65533:IJV65544 ITR65533:ITR65544 JDN65533:JDN65544 JNJ65533:JNJ65544 JXF65533:JXF65544 KHB65533:KHB65544 KQX65533:KQX65544 LAT65533:LAT65544 LKP65533:LKP65544 LUL65533:LUL65544 MEH65533:MEH65544 MOD65533:MOD65544 MXZ65533:MXZ65544 NHV65533:NHV65544 NRR65533:NRR65544 OBN65533:OBN65544 OLJ65533:OLJ65544 OVF65533:OVF65544 PFB65533:PFB65544 POX65533:POX65544 PYT65533:PYT65544 QIP65533:QIP65544 QSL65533:QSL65544 RCH65533:RCH65544 RMD65533:RMD65544 RVZ65533:RVZ65544 SFV65533:SFV65544 SPR65533:SPR65544 SZN65533:SZN65544 TJJ65533:TJJ65544 TTF65533:TTF65544 UDB65533:UDB65544 UMX65533:UMX65544 UWT65533:UWT65544 VGP65533:VGP65544 VQL65533:VQL65544 WAH65533:WAH65544 WKD65533:WKD65544 WTZ65533:WTZ65544 U131069:U131080 HN131069:HN131080 RJ131069:RJ131080 ABF131069:ABF131080 ALB131069:ALB131080 AUX131069:AUX131080 BET131069:BET131080 BOP131069:BOP131080 BYL131069:BYL131080 CIH131069:CIH131080 CSD131069:CSD131080 DBZ131069:DBZ131080 DLV131069:DLV131080 DVR131069:DVR131080 EFN131069:EFN131080 EPJ131069:EPJ131080 EZF131069:EZF131080 FJB131069:FJB131080 FSX131069:FSX131080 GCT131069:GCT131080 GMP131069:GMP131080 GWL131069:GWL131080 HGH131069:HGH131080 HQD131069:HQD131080 HZZ131069:HZZ131080 IJV131069:IJV131080 ITR131069:ITR131080 JDN131069:JDN131080 JNJ131069:JNJ131080 JXF131069:JXF131080 KHB131069:KHB131080 KQX131069:KQX131080 LAT131069:LAT131080 LKP131069:LKP131080 LUL131069:LUL131080 MEH131069:MEH131080 MOD131069:MOD131080 MXZ131069:MXZ131080 NHV131069:NHV131080 NRR131069:NRR131080 OBN131069:OBN131080 OLJ131069:OLJ131080 OVF131069:OVF131080 PFB131069:PFB131080 POX131069:POX131080 PYT131069:PYT131080 QIP131069:QIP131080 QSL131069:QSL131080 RCH131069:RCH131080 RMD131069:RMD131080 RVZ131069:RVZ131080 SFV131069:SFV131080 SPR131069:SPR131080 SZN131069:SZN131080 TJJ131069:TJJ131080 TTF131069:TTF131080 UDB131069:UDB131080 UMX131069:UMX131080 UWT131069:UWT131080 VGP131069:VGP131080 VQL131069:VQL131080 WAH131069:WAH131080 WKD131069:WKD131080 WTZ131069:WTZ131080 U196605:U196616 HN196605:HN196616 RJ196605:RJ196616 ABF196605:ABF196616 ALB196605:ALB196616 AUX196605:AUX196616 BET196605:BET196616 BOP196605:BOP196616 BYL196605:BYL196616 CIH196605:CIH196616 CSD196605:CSD196616 DBZ196605:DBZ196616 DLV196605:DLV196616 DVR196605:DVR196616 EFN196605:EFN196616 EPJ196605:EPJ196616 EZF196605:EZF196616 FJB196605:FJB196616 FSX196605:FSX196616 GCT196605:GCT196616 GMP196605:GMP196616 GWL196605:GWL196616 HGH196605:HGH196616 HQD196605:HQD196616 HZZ196605:HZZ196616 IJV196605:IJV196616 ITR196605:ITR196616 JDN196605:JDN196616 JNJ196605:JNJ196616 JXF196605:JXF196616 KHB196605:KHB196616 KQX196605:KQX196616 LAT196605:LAT196616 LKP196605:LKP196616 LUL196605:LUL196616 MEH196605:MEH196616 MOD196605:MOD196616 MXZ196605:MXZ196616 NHV196605:NHV196616 NRR196605:NRR196616 OBN196605:OBN196616 OLJ196605:OLJ196616 OVF196605:OVF196616 PFB196605:PFB196616 POX196605:POX196616 PYT196605:PYT196616 QIP196605:QIP196616 QSL196605:QSL196616 RCH196605:RCH196616 RMD196605:RMD196616 RVZ196605:RVZ196616 SFV196605:SFV196616 SPR196605:SPR196616 SZN196605:SZN196616 TJJ196605:TJJ196616 TTF196605:TTF196616 UDB196605:UDB196616 UMX196605:UMX196616 UWT196605:UWT196616 VGP196605:VGP196616 VQL196605:VQL196616 WAH196605:WAH196616 WKD196605:WKD196616 WTZ196605:WTZ196616 U262141:U262152 HN262141:HN262152 RJ262141:RJ262152 ABF262141:ABF262152 ALB262141:ALB262152 AUX262141:AUX262152 BET262141:BET262152 BOP262141:BOP262152 BYL262141:BYL262152 CIH262141:CIH262152 CSD262141:CSD262152 DBZ262141:DBZ262152 DLV262141:DLV262152 DVR262141:DVR262152 EFN262141:EFN262152 EPJ262141:EPJ262152 EZF262141:EZF262152 FJB262141:FJB262152 FSX262141:FSX262152 GCT262141:GCT262152 GMP262141:GMP262152 GWL262141:GWL262152 HGH262141:HGH262152 HQD262141:HQD262152 HZZ262141:HZZ262152 IJV262141:IJV262152 ITR262141:ITR262152 JDN262141:JDN262152 JNJ262141:JNJ262152 JXF262141:JXF262152 KHB262141:KHB262152 KQX262141:KQX262152 LAT262141:LAT262152 LKP262141:LKP262152 LUL262141:LUL262152 MEH262141:MEH262152 MOD262141:MOD262152 MXZ262141:MXZ262152 NHV262141:NHV262152 NRR262141:NRR262152 OBN262141:OBN262152 OLJ262141:OLJ262152 OVF262141:OVF262152 PFB262141:PFB262152 POX262141:POX262152 PYT262141:PYT262152 QIP262141:QIP262152 QSL262141:QSL262152 RCH262141:RCH262152 RMD262141:RMD262152 RVZ262141:RVZ262152 SFV262141:SFV262152 SPR262141:SPR262152 SZN262141:SZN262152 TJJ262141:TJJ262152 TTF262141:TTF262152 UDB262141:UDB262152 UMX262141:UMX262152 UWT262141:UWT262152 VGP262141:VGP262152 VQL262141:VQL262152 WAH262141:WAH262152 WKD262141:WKD262152 WTZ262141:WTZ262152 U327677:U327688 HN327677:HN327688 RJ327677:RJ327688 ABF327677:ABF327688 ALB327677:ALB327688 AUX327677:AUX327688 BET327677:BET327688 BOP327677:BOP327688 BYL327677:BYL327688 CIH327677:CIH327688 CSD327677:CSD327688 DBZ327677:DBZ327688 DLV327677:DLV327688 DVR327677:DVR327688 EFN327677:EFN327688 EPJ327677:EPJ327688 EZF327677:EZF327688 FJB327677:FJB327688 FSX327677:FSX327688 GCT327677:GCT327688 GMP327677:GMP327688 GWL327677:GWL327688 HGH327677:HGH327688 HQD327677:HQD327688 HZZ327677:HZZ327688 IJV327677:IJV327688 ITR327677:ITR327688 JDN327677:JDN327688 JNJ327677:JNJ327688 JXF327677:JXF327688 KHB327677:KHB327688 KQX327677:KQX327688 LAT327677:LAT327688 LKP327677:LKP327688 LUL327677:LUL327688 MEH327677:MEH327688 MOD327677:MOD327688 MXZ327677:MXZ327688 NHV327677:NHV327688 NRR327677:NRR327688 OBN327677:OBN327688 OLJ327677:OLJ327688 OVF327677:OVF327688 PFB327677:PFB327688 POX327677:POX327688 PYT327677:PYT327688 QIP327677:QIP327688 QSL327677:QSL327688 RCH327677:RCH327688 RMD327677:RMD327688 RVZ327677:RVZ327688 SFV327677:SFV327688 SPR327677:SPR327688 SZN327677:SZN327688 TJJ327677:TJJ327688 TTF327677:TTF327688 UDB327677:UDB327688 UMX327677:UMX327688 UWT327677:UWT327688 VGP327677:VGP327688 VQL327677:VQL327688 WAH327677:WAH327688 WKD327677:WKD327688 WTZ327677:WTZ327688 U393213:U393224 HN393213:HN393224 RJ393213:RJ393224 ABF393213:ABF393224 ALB393213:ALB393224 AUX393213:AUX393224 BET393213:BET393224 BOP393213:BOP393224 BYL393213:BYL393224 CIH393213:CIH393224 CSD393213:CSD393224 DBZ393213:DBZ393224 DLV393213:DLV393224 DVR393213:DVR393224 EFN393213:EFN393224 EPJ393213:EPJ393224 EZF393213:EZF393224 FJB393213:FJB393224 FSX393213:FSX393224 GCT393213:GCT393224 GMP393213:GMP393224 GWL393213:GWL393224 HGH393213:HGH393224 HQD393213:HQD393224 HZZ393213:HZZ393224 IJV393213:IJV393224 ITR393213:ITR393224 JDN393213:JDN393224 JNJ393213:JNJ393224 JXF393213:JXF393224 KHB393213:KHB393224 KQX393213:KQX393224 LAT393213:LAT393224 LKP393213:LKP393224 LUL393213:LUL393224 MEH393213:MEH393224 MOD393213:MOD393224 MXZ393213:MXZ393224 NHV393213:NHV393224 NRR393213:NRR393224 OBN393213:OBN393224 OLJ393213:OLJ393224 OVF393213:OVF393224 PFB393213:PFB393224 POX393213:POX393224 PYT393213:PYT393224 QIP393213:QIP393224 QSL393213:QSL393224 RCH393213:RCH393224 RMD393213:RMD393224 RVZ393213:RVZ393224 SFV393213:SFV393224 SPR393213:SPR393224 SZN393213:SZN393224 TJJ393213:TJJ393224 TTF393213:TTF393224 UDB393213:UDB393224 UMX393213:UMX393224 UWT393213:UWT393224 VGP393213:VGP393224 VQL393213:VQL393224 WAH393213:WAH393224 WKD393213:WKD393224 WTZ393213:WTZ393224 U458749:U458760 HN458749:HN458760 RJ458749:RJ458760 ABF458749:ABF458760 ALB458749:ALB458760 AUX458749:AUX458760 BET458749:BET458760 BOP458749:BOP458760 BYL458749:BYL458760 CIH458749:CIH458760 CSD458749:CSD458760 DBZ458749:DBZ458760 DLV458749:DLV458760 DVR458749:DVR458760 EFN458749:EFN458760 EPJ458749:EPJ458760 EZF458749:EZF458760 FJB458749:FJB458760 FSX458749:FSX458760 GCT458749:GCT458760 GMP458749:GMP458760 GWL458749:GWL458760 HGH458749:HGH458760 HQD458749:HQD458760 HZZ458749:HZZ458760 IJV458749:IJV458760 ITR458749:ITR458760 JDN458749:JDN458760 JNJ458749:JNJ458760 JXF458749:JXF458760 KHB458749:KHB458760 KQX458749:KQX458760 LAT458749:LAT458760 LKP458749:LKP458760 LUL458749:LUL458760 MEH458749:MEH458760 MOD458749:MOD458760 MXZ458749:MXZ458760 NHV458749:NHV458760 NRR458749:NRR458760 OBN458749:OBN458760 OLJ458749:OLJ458760 OVF458749:OVF458760 PFB458749:PFB458760 POX458749:POX458760 PYT458749:PYT458760 QIP458749:QIP458760 QSL458749:QSL458760 RCH458749:RCH458760 RMD458749:RMD458760 RVZ458749:RVZ458760 SFV458749:SFV458760 SPR458749:SPR458760 SZN458749:SZN458760 TJJ458749:TJJ458760 TTF458749:TTF458760 UDB458749:UDB458760 UMX458749:UMX458760 UWT458749:UWT458760 VGP458749:VGP458760 VQL458749:VQL458760 WAH458749:WAH458760 WKD458749:WKD458760 WTZ458749:WTZ458760 U524285:U524296 HN524285:HN524296 RJ524285:RJ524296 ABF524285:ABF524296 ALB524285:ALB524296 AUX524285:AUX524296 BET524285:BET524296 BOP524285:BOP524296 BYL524285:BYL524296 CIH524285:CIH524296 CSD524285:CSD524296 DBZ524285:DBZ524296 DLV524285:DLV524296 DVR524285:DVR524296 EFN524285:EFN524296 EPJ524285:EPJ524296 EZF524285:EZF524296 FJB524285:FJB524296 FSX524285:FSX524296 GCT524285:GCT524296 GMP524285:GMP524296 GWL524285:GWL524296 HGH524285:HGH524296 HQD524285:HQD524296 HZZ524285:HZZ524296 IJV524285:IJV524296 ITR524285:ITR524296 JDN524285:JDN524296 JNJ524285:JNJ524296 JXF524285:JXF524296 KHB524285:KHB524296 KQX524285:KQX524296 LAT524285:LAT524296 LKP524285:LKP524296 LUL524285:LUL524296 MEH524285:MEH524296 MOD524285:MOD524296 MXZ524285:MXZ524296 NHV524285:NHV524296 NRR524285:NRR524296 OBN524285:OBN524296 OLJ524285:OLJ524296 OVF524285:OVF524296 PFB524285:PFB524296 POX524285:POX524296 PYT524285:PYT524296 QIP524285:QIP524296 QSL524285:QSL524296 RCH524285:RCH524296 RMD524285:RMD524296 RVZ524285:RVZ524296 SFV524285:SFV524296 SPR524285:SPR524296 SZN524285:SZN524296 TJJ524285:TJJ524296 TTF524285:TTF524296 UDB524285:UDB524296 UMX524285:UMX524296 UWT524285:UWT524296 VGP524285:VGP524296 VQL524285:VQL524296 WAH524285:WAH524296 WKD524285:WKD524296 WTZ524285:WTZ524296 U589821:U589832 HN589821:HN589832 RJ589821:RJ589832 ABF589821:ABF589832 ALB589821:ALB589832 AUX589821:AUX589832 BET589821:BET589832 BOP589821:BOP589832 BYL589821:BYL589832 CIH589821:CIH589832 CSD589821:CSD589832 DBZ589821:DBZ589832 DLV589821:DLV589832 DVR589821:DVR589832 EFN589821:EFN589832 EPJ589821:EPJ589832 EZF589821:EZF589832 FJB589821:FJB589832 FSX589821:FSX589832 GCT589821:GCT589832 GMP589821:GMP589832 GWL589821:GWL589832 HGH589821:HGH589832 HQD589821:HQD589832 HZZ589821:HZZ589832 IJV589821:IJV589832 ITR589821:ITR589832 JDN589821:JDN589832 JNJ589821:JNJ589832 JXF589821:JXF589832 KHB589821:KHB589832 KQX589821:KQX589832 LAT589821:LAT589832 LKP589821:LKP589832 LUL589821:LUL589832 MEH589821:MEH589832 MOD589821:MOD589832 MXZ589821:MXZ589832 NHV589821:NHV589832 NRR589821:NRR589832 OBN589821:OBN589832 OLJ589821:OLJ589832 OVF589821:OVF589832 PFB589821:PFB589832 POX589821:POX589832 PYT589821:PYT589832 QIP589821:QIP589832 QSL589821:QSL589832 RCH589821:RCH589832 RMD589821:RMD589832 RVZ589821:RVZ589832 SFV589821:SFV589832 SPR589821:SPR589832 SZN589821:SZN589832 TJJ589821:TJJ589832 TTF589821:TTF589832 UDB589821:UDB589832 UMX589821:UMX589832 UWT589821:UWT589832 VGP589821:VGP589832 VQL589821:VQL589832 WAH589821:WAH589832 WKD589821:WKD589832 WTZ589821:WTZ589832 U655357:U655368 HN655357:HN655368 RJ655357:RJ655368 ABF655357:ABF655368 ALB655357:ALB655368 AUX655357:AUX655368 BET655357:BET655368 BOP655357:BOP655368 BYL655357:BYL655368 CIH655357:CIH655368 CSD655357:CSD655368 DBZ655357:DBZ655368 DLV655357:DLV655368 DVR655357:DVR655368 EFN655357:EFN655368 EPJ655357:EPJ655368 EZF655357:EZF655368 FJB655357:FJB655368 FSX655357:FSX655368 GCT655357:GCT655368 GMP655357:GMP655368 GWL655357:GWL655368 HGH655357:HGH655368 HQD655357:HQD655368 HZZ655357:HZZ655368 IJV655357:IJV655368 ITR655357:ITR655368 JDN655357:JDN655368 JNJ655357:JNJ655368 JXF655357:JXF655368 KHB655357:KHB655368 KQX655357:KQX655368 LAT655357:LAT655368 LKP655357:LKP655368 LUL655357:LUL655368 MEH655357:MEH655368 MOD655357:MOD655368 MXZ655357:MXZ655368 NHV655357:NHV655368 NRR655357:NRR655368 OBN655357:OBN655368 OLJ655357:OLJ655368 OVF655357:OVF655368 PFB655357:PFB655368 POX655357:POX655368 PYT655357:PYT655368 QIP655357:QIP655368 QSL655357:QSL655368 RCH655357:RCH655368 RMD655357:RMD655368 RVZ655357:RVZ655368 SFV655357:SFV655368 SPR655357:SPR655368 SZN655357:SZN655368 TJJ655357:TJJ655368 TTF655357:TTF655368 UDB655357:UDB655368 UMX655357:UMX655368 UWT655357:UWT655368 VGP655357:VGP655368 VQL655357:VQL655368 WAH655357:WAH655368 WKD655357:WKD655368 WTZ655357:WTZ655368 U720893:U720904 HN720893:HN720904 RJ720893:RJ720904 ABF720893:ABF720904 ALB720893:ALB720904 AUX720893:AUX720904 BET720893:BET720904 BOP720893:BOP720904 BYL720893:BYL720904 CIH720893:CIH720904 CSD720893:CSD720904 DBZ720893:DBZ720904 DLV720893:DLV720904 DVR720893:DVR720904 EFN720893:EFN720904 EPJ720893:EPJ720904 EZF720893:EZF720904 FJB720893:FJB720904 FSX720893:FSX720904 GCT720893:GCT720904 GMP720893:GMP720904 GWL720893:GWL720904 HGH720893:HGH720904 HQD720893:HQD720904 HZZ720893:HZZ720904 IJV720893:IJV720904 ITR720893:ITR720904 JDN720893:JDN720904 JNJ720893:JNJ720904 JXF720893:JXF720904 KHB720893:KHB720904 KQX720893:KQX720904 LAT720893:LAT720904 LKP720893:LKP720904 LUL720893:LUL720904 MEH720893:MEH720904 MOD720893:MOD720904 MXZ720893:MXZ720904 NHV720893:NHV720904 NRR720893:NRR720904 OBN720893:OBN720904 OLJ720893:OLJ720904 OVF720893:OVF720904 PFB720893:PFB720904 POX720893:POX720904 PYT720893:PYT720904 QIP720893:QIP720904 QSL720893:QSL720904 RCH720893:RCH720904 RMD720893:RMD720904 RVZ720893:RVZ720904 SFV720893:SFV720904 SPR720893:SPR720904 SZN720893:SZN720904 TJJ720893:TJJ720904 TTF720893:TTF720904 UDB720893:UDB720904 UMX720893:UMX720904 UWT720893:UWT720904 VGP720893:VGP720904 VQL720893:VQL720904 WAH720893:WAH720904 WKD720893:WKD720904 WTZ720893:WTZ720904 U786429:U786440 HN786429:HN786440 RJ786429:RJ786440 ABF786429:ABF786440 ALB786429:ALB786440 AUX786429:AUX786440 BET786429:BET786440 BOP786429:BOP786440 BYL786429:BYL786440 CIH786429:CIH786440 CSD786429:CSD786440 DBZ786429:DBZ786440 DLV786429:DLV786440 DVR786429:DVR786440 EFN786429:EFN786440 EPJ786429:EPJ786440 EZF786429:EZF786440 FJB786429:FJB786440 FSX786429:FSX786440 GCT786429:GCT786440 GMP786429:GMP786440 GWL786429:GWL786440 HGH786429:HGH786440 HQD786429:HQD786440 HZZ786429:HZZ786440 IJV786429:IJV786440 ITR786429:ITR786440 JDN786429:JDN786440 JNJ786429:JNJ786440 JXF786429:JXF786440 KHB786429:KHB786440 KQX786429:KQX786440 LAT786429:LAT786440 LKP786429:LKP786440 LUL786429:LUL786440 MEH786429:MEH786440 MOD786429:MOD786440 MXZ786429:MXZ786440 NHV786429:NHV786440 NRR786429:NRR786440 OBN786429:OBN786440 OLJ786429:OLJ786440 OVF786429:OVF786440 PFB786429:PFB786440 POX786429:POX786440 PYT786429:PYT786440 QIP786429:QIP786440 QSL786429:QSL786440 RCH786429:RCH786440 RMD786429:RMD786440 RVZ786429:RVZ786440 SFV786429:SFV786440 SPR786429:SPR786440 SZN786429:SZN786440 TJJ786429:TJJ786440 TTF786429:TTF786440 UDB786429:UDB786440 UMX786429:UMX786440 UWT786429:UWT786440 VGP786429:VGP786440 VQL786429:VQL786440 WAH786429:WAH786440 WKD786429:WKD786440 WTZ786429:WTZ786440 U851965:U851976 HN851965:HN851976 RJ851965:RJ851976 ABF851965:ABF851976 ALB851965:ALB851976 AUX851965:AUX851976 BET851965:BET851976 BOP851965:BOP851976 BYL851965:BYL851976 CIH851965:CIH851976 CSD851965:CSD851976 DBZ851965:DBZ851976 DLV851965:DLV851976 DVR851965:DVR851976 EFN851965:EFN851976 EPJ851965:EPJ851976 EZF851965:EZF851976 FJB851965:FJB851976 FSX851965:FSX851976 GCT851965:GCT851976 GMP851965:GMP851976 GWL851965:GWL851976 HGH851965:HGH851976 HQD851965:HQD851976 HZZ851965:HZZ851976 IJV851965:IJV851976 ITR851965:ITR851976 JDN851965:JDN851976 JNJ851965:JNJ851976 JXF851965:JXF851976 KHB851965:KHB851976 KQX851965:KQX851976 LAT851965:LAT851976 LKP851965:LKP851976 LUL851965:LUL851976 MEH851965:MEH851976 MOD851965:MOD851976 MXZ851965:MXZ851976 NHV851965:NHV851976 NRR851965:NRR851976 OBN851965:OBN851976 OLJ851965:OLJ851976 OVF851965:OVF851976 PFB851965:PFB851976 POX851965:POX851976 PYT851965:PYT851976 QIP851965:QIP851976 QSL851965:QSL851976 RCH851965:RCH851976 RMD851965:RMD851976 RVZ851965:RVZ851976 SFV851965:SFV851976 SPR851965:SPR851976 SZN851965:SZN851976 TJJ851965:TJJ851976 TTF851965:TTF851976 UDB851965:UDB851976 UMX851965:UMX851976 UWT851965:UWT851976 VGP851965:VGP851976 VQL851965:VQL851976 WAH851965:WAH851976 WKD851965:WKD851976 WTZ851965:WTZ851976 U917501:U917512 HN917501:HN917512 RJ917501:RJ917512 ABF917501:ABF917512 ALB917501:ALB917512 AUX917501:AUX917512 BET917501:BET917512 BOP917501:BOP917512 BYL917501:BYL917512 CIH917501:CIH917512 CSD917501:CSD917512 DBZ917501:DBZ917512 DLV917501:DLV917512 DVR917501:DVR917512 EFN917501:EFN917512 EPJ917501:EPJ917512 EZF917501:EZF917512 FJB917501:FJB917512 FSX917501:FSX917512 GCT917501:GCT917512 GMP917501:GMP917512 GWL917501:GWL917512 HGH917501:HGH917512 HQD917501:HQD917512 HZZ917501:HZZ917512 IJV917501:IJV917512 ITR917501:ITR917512 JDN917501:JDN917512 JNJ917501:JNJ917512 JXF917501:JXF917512 KHB917501:KHB917512 KQX917501:KQX917512 LAT917501:LAT917512 LKP917501:LKP917512 LUL917501:LUL917512 MEH917501:MEH917512 MOD917501:MOD917512 MXZ917501:MXZ917512 NHV917501:NHV917512 NRR917501:NRR917512 OBN917501:OBN917512 OLJ917501:OLJ917512 OVF917501:OVF917512 PFB917501:PFB917512 POX917501:POX917512 PYT917501:PYT917512 QIP917501:QIP917512 QSL917501:QSL917512 RCH917501:RCH917512 RMD917501:RMD917512 RVZ917501:RVZ917512 SFV917501:SFV917512 SPR917501:SPR917512 SZN917501:SZN917512 TJJ917501:TJJ917512 TTF917501:TTF917512 UDB917501:UDB917512 UMX917501:UMX917512 UWT917501:UWT917512 VGP917501:VGP917512 VQL917501:VQL917512 WAH917501:WAH917512 WKD917501:WKD917512 WTZ917501:WTZ917512 U983037:U983048 HN983037:HN983048 RJ983037:RJ983048 ABF983037:ABF983048 ALB983037:ALB983048 AUX983037:AUX983048 BET983037:BET983048 BOP983037:BOP983048 BYL983037:BYL983048 CIH983037:CIH983048 CSD983037:CSD983048 DBZ983037:DBZ983048 DLV983037:DLV983048 DVR983037:DVR983048 EFN983037:EFN983048 EPJ983037:EPJ983048 EZF983037:EZF983048 FJB983037:FJB983048 FSX983037:FSX983048 GCT983037:GCT983048 GMP983037:GMP983048 GWL983037:GWL983048 HGH983037:HGH983048 HQD983037:HQD983048 HZZ983037:HZZ983048 IJV983037:IJV983048 ITR983037:ITR983048 JDN983037:JDN983048 JNJ983037:JNJ983048 JXF983037:JXF983048 KHB983037:KHB983048 KQX983037:KQX983048 LAT983037:LAT983048 LKP983037:LKP983048 LUL983037:LUL983048 MEH983037:MEH983048 MOD983037:MOD983048 MXZ983037:MXZ983048 NHV983037:NHV983048 NRR983037:NRR983048 OBN983037:OBN983048 OLJ983037:OLJ983048 OVF983037:OVF983048 PFB983037:PFB983048 POX983037:POX983048 PYT983037:PYT983048 QIP983037:QIP983048 QSL983037:QSL983048 RCH983037:RCH983048 RMD983037:RMD983048 RVZ983037:RVZ983048 SFV983037:SFV983048 SPR983037:SPR983048 SZN983037:SZN983048 TJJ983037:TJJ983048 TTF983037:TTF983048 UDB983037:UDB983048 UMX983037:UMX983048 UWT983037:UWT983048 VGP983037:VGP983048 VQL983037:VQL983048 WAH983037:WAH983048 WKD983037:WKD983048 WTZ983037:WTZ983048 Q105:Q116 HJ105:HJ116 RF105:RF116 ABB105:ABB116 AKX105:AKX116 AUT105:AUT116 BEP105:BEP116 BOL105:BOL116 BYH105:BYH116 CID105:CID116 CRZ105:CRZ116 DBV105:DBV116 DLR105:DLR116 DVN105:DVN116 EFJ105:EFJ116 EPF105:EPF116 EZB105:EZB116 FIX105:FIX116 FST105:FST116 GCP105:GCP116 GML105:GML116 GWH105:GWH116 HGD105:HGD116 HPZ105:HPZ116 HZV105:HZV116 IJR105:IJR116 ITN105:ITN116 JDJ105:JDJ116 JNF105:JNF116 JXB105:JXB116 KGX105:KGX116 KQT105:KQT116 LAP105:LAP116 LKL105:LKL116 LUH105:LUH116 MED105:MED116 MNZ105:MNZ116 MXV105:MXV116 NHR105:NHR116 NRN105:NRN116 OBJ105:OBJ116 OLF105:OLF116 OVB105:OVB116 PEX105:PEX116 POT105:POT116 PYP105:PYP116 QIL105:QIL116 QSH105:QSH116 RCD105:RCD116 RLZ105:RLZ116 RVV105:RVV116 SFR105:SFR116 SPN105:SPN116 SZJ105:SZJ116 TJF105:TJF116 TTB105:TTB116 UCX105:UCX116 UMT105:UMT116 UWP105:UWP116 VGL105:VGL116 VQH105:VQH116 WAD105:WAD116 WJZ105:WJZ116 WTV105:WTV116 R65533:R65544 HK65533:HK65544 RG65533:RG65544 ABC65533:ABC65544 AKY65533:AKY65544 AUU65533:AUU65544 BEQ65533:BEQ65544 BOM65533:BOM65544 BYI65533:BYI65544 CIE65533:CIE65544 CSA65533:CSA65544 DBW65533:DBW65544 DLS65533:DLS65544 DVO65533:DVO65544 EFK65533:EFK65544 EPG65533:EPG65544 EZC65533:EZC65544 FIY65533:FIY65544 FSU65533:FSU65544 GCQ65533:GCQ65544 GMM65533:GMM65544 GWI65533:GWI65544 HGE65533:HGE65544 HQA65533:HQA65544 HZW65533:HZW65544 IJS65533:IJS65544 ITO65533:ITO65544 JDK65533:JDK65544 JNG65533:JNG65544 JXC65533:JXC65544 KGY65533:KGY65544 KQU65533:KQU65544 LAQ65533:LAQ65544 LKM65533:LKM65544 LUI65533:LUI65544 MEE65533:MEE65544 MOA65533:MOA65544 MXW65533:MXW65544 NHS65533:NHS65544 NRO65533:NRO65544 OBK65533:OBK65544 OLG65533:OLG65544 OVC65533:OVC65544 PEY65533:PEY65544 POU65533:POU65544 PYQ65533:PYQ65544 QIM65533:QIM65544 QSI65533:QSI65544 RCE65533:RCE65544 RMA65533:RMA65544 RVW65533:RVW65544 SFS65533:SFS65544 SPO65533:SPO65544 SZK65533:SZK65544 TJG65533:TJG65544 TTC65533:TTC65544 UCY65533:UCY65544 UMU65533:UMU65544 UWQ65533:UWQ65544 VGM65533:VGM65544 VQI65533:VQI65544 WAE65533:WAE65544 WKA65533:WKA65544 WTW65533:WTW65544 R131069:R131080 HK131069:HK131080 RG131069:RG131080 ABC131069:ABC131080 AKY131069:AKY131080 AUU131069:AUU131080 BEQ131069:BEQ131080 BOM131069:BOM131080 BYI131069:BYI131080 CIE131069:CIE131080 CSA131069:CSA131080 DBW131069:DBW131080 DLS131069:DLS131080 DVO131069:DVO131080 EFK131069:EFK131080 EPG131069:EPG131080 EZC131069:EZC131080 FIY131069:FIY131080 FSU131069:FSU131080 GCQ131069:GCQ131080 GMM131069:GMM131080 GWI131069:GWI131080 HGE131069:HGE131080 HQA131069:HQA131080 HZW131069:HZW131080 IJS131069:IJS131080 ITO131069:ITO131080 JDK131069:JDK131080 JNG131069:JNG131080 JXC131069:JXC131080 KGY131069:KGY131080 KQU131069:KQU131080 LAQ131069:LAQ131080 LKM131069:LKM131080 LUI131069:LUI131080 MEE131069:MEE131080 MOA131069:MOA131080 MXW131069:MXW131080 NHS131069:NHS131080 NRO131069:NRO131080 OBK131069:OBK131080 OLG131069:OLG131080 OVC131069:OVC131080 PEY131069:PEY131080 POU131069:POU131080 PYQ131069:PYQ131080 QIM131069:QIM131080 QSI131069:QSI131080 RCE131069:RCE131080 RMA131069:RMA131080 RVW131069:RVW131080 SFS131069:SFS131080 SPO131069:SPO131080 SZK131069:SZK131080 TJG131069:TJG131080 TTC131069:TTC131080 UCY131069:UCY131080 UMU131069:UMU131080 UWQ131069:UWQ131080 VGM131069:VGM131080 VQI131069:VQI131080 WAE131069:WAE131080 WKA131069:WKA131080 WTW131069:WTW131080 R196605:R196616 HK196605:HK196616 RG196605:RG196616 ABC196605:ABC196616 AKY196605:AKY196616 AUU196605:AUU196616 BEQ196605:BEQ196616 BOM196605:BOM196616 BYI196605:BYI196616 CIE196605:CIE196616 CSA196605:CSA196616 DBW196605:DBW196616 DLS196605:DLS196616 DVO196605:DVO196616 EFK196605:EFK196616 EPG196605:EPG196616 EZC196605:EZC196616 FIY196605:FIY196616 FSU196605:FSU196616 GCQ196605:GCQ196616 GMM196605:GMM196616 GWI196605:GWI196616 HGE196605:HGE196616 HQA196605:HQA196616 HZW196605:HZW196616 IJS196605:IJS196616 ITO196605:ITO196616 JDK196605:JDK196616 JNG196605:JNG196616 JXC196605:JXC196616 KGY196605:KGY196616 KQU196605:KQU196616 LAQ196605:LAQ196616 LKM196605:LKM196616 LUI196605:LUI196616 MEE196605:MEE196616 MOA196605:MOA196616 MXW196605:MXW196616 NHS196605:NHS196616 NRO196605:NRO196616 OBK196605:OBK196616 OLG196605:OLG196616 OVC196605:OVC196616 PEY196605:PEY196616 POU196605:POU196616 PYQ196605:PYQ196616 QIM196605:QIM196616 QSI196605:QSI196616 RCE196605:RCE196616 RMA196605:RMA196616 RVW196605:RVW196616 SFS196605:SFS196616 SPO196605:SPO196616 SZK196605:SZK196616 TJG196605:TJG196616 TTC196605:TTC196616 UCY196605:UCY196616 UMU196605:UMU196616 UWQ196605:UWQ196616 VGM196605:VGM196616 VQI196605:VQI196616 WAE196605:WAE196616 WKA196605:WKA196616 WTW196605:WTW196616 R262141:R262152 HK262141:HK262152 RG262141:RG262152 ABC262141:ABC262152 AKY262141:AKY262152 AUU262141:AUU262152 BEQ262141:BEQ262152 BOM262141:BOM262152 BYI262141:BYI262152 CIE262141:CIE262152 CSA262141:CSA262152 DBW262141:DBW262152 DLS262141:DLS262152 DVO262141:DVO262152 EFK262141:EFK262152 EPG262141:EPG262152 EZC262141:EZC262152 FIY262141:FIY262152 FSU262141:FSU262152 GCQ262141:GCQ262152 GMM262141:GMM262152 GWI262141:GWI262152 HGE262141:HGE262152 HQA262141:HQA262152 HZW262141:HZW262152 IJS262141:IJS262152 ITO262141:ITO262152 JDK262141:JDK262152 JNG262141:JNG262152 JXC262141:JXC262152 KGY262141:KGY262152 KQU262141:KQU262152 LAQ262141:LAQ262152 LKM262141:LKM262152 LUI262141:LUI262152 MEE262141:MEE262152 MOA262141:MOA262152 MXW262141:MXW262152 NHS262141:NHS262152 NRO262141:NRO262152 OBK262141:OBK262152 OLG262141:OLG262152 OVC262141:OVC262152 PEY262141:PEY262152 POU262141:POU262152 PYQ262141:PYQ262152 QIM262141:QIM262152 QSI262141:QSI262152 RCE262141:RCE262152 RMA262141:RMA262152 RVW262141:RVW262152 SFS262141:SFS262152 SPO262141:SPO262152 SZK262141:SZK262152 TJG262141:TJG262152 TTC262141:TTC262152 UCY262141:UCY262152 UMU262141:UMU262152 UWQ262141:UWQ262152 VGM262141:VGM262152 VQI262141:VQI262152 WAE262141:WAE262152 WKA262141:WKA262152 WTW262141:WTW262152 R327677:R327688 HK327677:HK327688 RG327677:RG327688 ABC327677:ABC327688 AKY327677:AKY327688 AUU327677:AUU327688 BEQ327677:BEQ327688 BOM327677:BOM327688 BYI327677:BYI327688 CIE327677:CIE327688 CSA327677:CSA327688 DBW327677:DBW327688 DLS327677:DLS327688 DVO327677:DVO327688 EFK327677:EFK327688 EPG327677:EPG327688 EZC327677:EZC327688 FIY327677:FIY327688 FSU327677:FSU327688 GCQ327677:GCQ327688 GMM327677:GMM327688 GWI327677:GWI327688 HGE327677:HGE327688 HQA327677:HQA327688 HZW327677:HZW327688 IJS327677:IJS327688 ITO327677:ITO327688 JDK327677:JDK327688 JNG327677:JNG327688 JXC327677:JXC327688 KGY327677:KGY327688 KQU327677:KQU327688 LAQ327677:LAQ327688 LKM327677:LKM327688 LUI327677:LUI327688 MEE327677:MEE327688 MOA327677:MOA327688 MXW327677:MXW327688 NHS327677:NHS327688 NRO327677:NRO327688 OBK327677:OBK327688 OLG327677:OLG327688 OVC327677:OVC327688 PEY327677:PEY327688 POU327677:POU327688 PYQ327677:PYQ327688 QIM327677:QIM327688 QSI327677:QSI327688 RCE327677:RCE327688 RMA327677:RMA327688 RVW327677:RVW327688 SFS327677:SFS327688 SPO327677:SPO327688 SZK327677:SZK327688 TJG327677:TJG327688 TTC327677:TTC327688 UCY327677:UCY327688 UMU327677:UMU327688 UWQ327677:UWQ327688 VGM327677:VGM327688 VQI327677:VQI327688 WAE327677:WAE327688 WKA327677:WKA327688 WTW327677:WTW327688 R393213:R393224 HK393213:HK393224 RG393213:RG393224 ABC393213:ABC393224 AKY393213:AKY393224 AUU393213:AUU393224 BEQ393213:BEQ393224 BOM393213:BOM393224 BYI393213:BYI393224 CIE393213:CIE393224 CSA393213:CSA393224 DBW393213:DBW393224 DLS393213:DLS393224 DVO393213:DVO393224 EFK393213:EFK393224 EPG393213:EPG393224 EZC393213:EZC393224 FIY393213:FIY393224 FSU393213:FSU393224 GCQ393213:GCQ393224 GMM393213:GMM393224 GWI393213:GWI393224 HGE393213:HGE393224 HQA393213:HQA393224 HZW393213:HZW393224 IJS393213:IJS393224 ITO393213:ITO393224 JDK393213:JDK393224 JNG393213:JNG393224 JXC393213:JXC393224 KGY393213:KGY393224 KQU393213:KQU393224 LAQ393213:LAQ393224 LKM393213:LKM393224 LUI393213:LUI393224 MEE393213:MEE393224 MOA393213:MOA393224 MXW393213:MXW393224 NHS393213:NHS393224 NRO393213:NRO393224 OBK393213:OBK393224 OLG393213:OLG393224 OVC393213:OVC393224 PEY393213:PEY393224 POU393213:POU393224 PYQ393213:PYQ393224 QIM393213:QIM393224 QSI393213:QSI393224 RCE393213:RCE393224 RMA393213:RMA393224 RVW393213:RVW393224 SFS393213:SFS393224 SPO393213:SPO393224 SZK393213:SZK393224 TJG393213:TJG393224 TTC393213:TTC393224 UCY393213:UCY393224 UMU393213:UMU393224 UWQ393213:UWQ393224 VGM393213:VGM393224 VQI393213:VQI393224 WAE393213:WAE393224 WKA393213:WKA393224 WTW393213:WTW393224 R458749:R458760 HK458749:HK458760 RG458749:RG458760 ABC458749:ABC458760 AKY458749:AKY458760 AUU458749:AUU458760 BEQ458749:BEQ458760 BOM458749:BOM458760 BYI458749:BYI458760 CIE458749:CIE458760 CSA458749:CSA458760 DBW458749:DBW458760 DLS458749:DLS458760 DVO458749:DVO458760 EFK458749:EFK458760 EPG458749:EPG458760 EZC458749:EZC458760 FIY458749:FIY458760 FSU458749:FSU458760 GCQ458749:GCQ458760 GMM458749:GMM458760 GWI458749:GWI458760 HGE458749:HGE458760 HQA458749:HQA458760 HZW458749:HZW458760 IJS458749:IJS458760 ITO458749:ITO458760 JDK458749:JDK458760 JNG458749:JNG458760 JXC458749:JXC458760 KGY458749:KGY458760 KQU458749:KQU458760 LAQ458749:LAQ458760 LKM458749:LKM458760 LUI458749:LUI458760 MEE458749:MEE458760 MOA458749:MOA458760 MXW458749:MXW458760 NHS458749:NHS458760 NRO458749:NRO458760 OBK458749:OBK458760 OLG458749:OLG458760 OVC458749:OVC458760 PEY458749:PEY458760 POU458749:POU458760 PYQ458749:PYQ458760 QIM458749:QIM458760 QSI458749:QSI458760 RCE458749:RCE458760 RMA458749:RMA458760 RVW458749:RVW458760 SFS458749:SFS458760 SPO458749:SPO458760 SZK458749:SZK458760 TJG458749:TJG458760 TTC458749:TTC458760 UCY458749:UCY458760 UMU458749:UMU458760 UWQ458749:UWQ458760 VGM458749:VGM458760 VQI458749:VQI458760 WAE458749:WAE458760 WKA458749:WKA458760 WTW458749:WTW458760 R524285:R524296 HK524285:HK524296 RG524285:RG524296 ABC524285:ABC524296 AKY524285:AKY524296 AUU524285:AUU524296 BEQ524285:BEQ524296 BOM524285:BOM524296 BYI524285:BYI524296 CIE524285:CIE524296 CSA524285:CSA524296 DBW524285:DBW524296 DLS524285:DLS524296 DVO524285:DVO524296 EFK524285:EFK524296 EPG524285:EPG524296 EZC524285:EZC524296 FIY524285:FIY524296 FSU524285:FSU524296 GCQ524285:GCQ524296 GMM524285:GMM524296 GWI524285:GWI524296 HGE524285:HGE524296 HQA524285:HQA524296 HZW524285:HZW524296 IJS524285:IJS524296 ITO524285:ITO524296 JDK524285:JDK524296 JNG524285:JNG524296 JXC524285:JXC524296 KGY524285:KGY524296 KQU524285:KQU524296 LAQ524285:LAQ524296 LKM524285:LKM524296 LUI524285:LUI524296 MEE524285:MEE524296 MOA524285:MOA524296 MXW524285:MXW524296 NHS524285:NHS524296 NRO524285:NRO524296 OBK524285:OBK524296 OLG524285:OLG524296 OVC524285:OVC524296 PEY524285:PEY524296 POU524285:POU524296 PYQ524285:PYQ524296 QIM524285:QIM524296 QSI524285:QSI524296 RCE524285:RCE524296 RMA524285:RMA524296 RVW524285:RVW524296 SFS524285:SFS524296 SPO524285:SPO524296 SZK524285:SZK524296 TJG524285:TJG524296 TTC524285:TTC524296 UCY524285:UCY524296 UMU524285:UMU524296 UWQ524285:UWQ524296 VGM524285:VGM524296 VQI524285:VQI524296 WAE524285:WAE524296 WKA524285:WKA524296 WTW524285:WTW524296 R589821:R589832 HK589821:HK589832 RG589821:RG589832 ABC589821:ABC589832 AKY589821:AKY589832 AUU589821:AUU589832 BEQ589821:BEQ589832 BOM589821:BOM589832 BYI589821:BYI589832 CIE589821:CIE589832 CSA589821:CSA589832 DBW589821:DBW589832 DLS589821:DLS589832 DVO589821:DVO589832 EFK589821:EFK589832 EPG589821:EPG589832 EZC589821:EZC589832 FIY589821:FIY589832 FSU589821:FSU589832 GCQ589821:GCQ589832 GMM589821:GMM589832 GWI589821:GWI589832 HGE589821:HGE589832 HQA589821:HQA589832 HZW589821:HZW589832 IJS589821:IJS589832 ITO589821:ITO589832 JDK589821:JDK589832 JNG589821:JNG589832 JXC589821:JXC589832 KGY589821:KGY589832 KQU589821:KQU589832 LAQ589821:LAQ589832 LKM589821:LKM589832 LUI589821:LUI589832 MEE589821:MEE589832 MOA589821:MOA589832 MXW589821:MXW589832 NHS589821:NHS589832 NRO589821:NRO589832 OBK589821:OBK589832 OLG589821:OLG589832 OVC589821:OVC589832 PEY589821:PEY589832 POU589821:POU589832 PYQ589821:PYQ589832 QIM589821:QIM589832 QSI589821:QSI589832 RCE589821:RCE589832 RMA589821:RMA589832 RVW589821:RVW589832 SFS589821:SFS589832 SPO589821:SPO589832 SZK589821:SZK589832 TJG589821:TJG589832 TTC589821:TTC589832 UCY589821:UCY589832 UMU589821:UMU589832 UWQ589821:UWQ589832 VGM589821:VGM589832 VQI589821:VQI589832 WAE589821:WAE589832 WKA589821:WKA589832 WTW589821:WTW589832 R655357:R655368 HK655357:HK655368 RG655357:RG655368 ABC655357:ABC655368 AKY655357:AKY655368 AUU655357:AUU655368 BEQ655357:BEQ655368 BOM655357:BOM655368 BYI655357:BYI655368 CIE655357:CIE655368 CSA655357:CSA655368 DBW655357:DBW655368 DLS655357:DLS655368 DVO655357:DVO655368 EFK655357:EFK655368 EPG655357:EPG655368 EZC655357:EZC655368 FIY655357:FIY655368 FSU655357:FSU655368 GCQ655357:GCQ655368 GMM655357:GMM655368 GWI655357:GWI655368 HGE655357:HGE655368 HQA655357:HQA655368 HZW655357:HZW655368 IJS655357:IJS655368 ITO655357:ITO655368 JDK655357:JDK655368 JNG655357:JNG655368 JXC655357:JXC655368 KGY655357:KGY655368 KQU655357:KQU655368 LAQ655357:LAQ655368 LKM655357:LKM655368 LUI655357:LUI655368 MEE655357:MEE655368 MOA655357:MOA655368 MXW655357:MXW655368 NHS655357:NHS655368 NRO655357:NRO655368 OBK655357:OBK655368 OLG655357:OLG655368 OVC655357:OVC655368 PEY655357:PEY655368 POU655357:POU655368 PYQ655357:PYQ655368 QIM655357:QIM655368 QSI655357:QSI655368 RCE655357:RCE655368 RMA655357:RMA655368 RVW655357:RVW655368 SFS655357:SFS655368 SPO655357:SPO655368 SZK655357:SZK655368 TJG655357:TJG655368 TTC655357:TTC655368 UCY655357:UCY655368 UMU655357:UMU655368 UWQ655357:UWQ655368 VGM655357:VGM655368 VQI655357:VQI655368 WAE655357:WAE655368 WKA655357:WKA655368 WTW655357:WTW655368 R720893:R720904 HK720893:HK720904 RG720893:RG720904 ABC720893:ABC720904 AKY720893:AKY720904 AUU720893:AUU720904 BEQ720893:BEQ720904 BOM720893:BOM720904 BYI720893:BYI720904 CIE720893:CIE720904 CSA720893:CSA720904 DBW720893:DBW720904 DLS720893:DLS720904 DVO720893:DVO720904 EFK720893:EFK720904 EPG720893:EPG720904 EZC720893:EZC720904 FIY720893:FIY720904 FSU720893:FSU720904 GCQ720893:GCQ720904 GMM720893:GMM720904 GWI720893:GWI720904 HGE720893:HGE720904 HQA720893:HQA720904 HZW720893:HZW720904 IJS720893:IJS720904 ITO720893:ITO720904 JDK720893:JDK720904 JNG720893:JNG720904 JXC720893:JXC720904 KGY720893:KGY720904 KQU720893:KQU720904 LAQ720893:LAQ720904 LKM720893:LKM720904 LUI720893:LUI720904 MEE720893:MEE720904 MOA720893:MOA720904 MXW720893:MXW720904 NHS720893:NHS720904 NRO720893:NRO720904 OBK720893:OBK720904 OLG720893:OLG720904 OVC720893:OVC720904 PEY720893:PEY720904 POU720893:POU720904 PYQ720893:PYQ720904 QIM720893:QIM720904 QSI720893:QSI720904 RCE720893:RCE720904 RMA720893:RMA720904 RVW720893:RVW720904 SFS720893:SFS720904 SPO720893:SPO720904 SZK720893:SZK720904 TJG720893:TJG720904 TTC720893:TTC720904 UCY720893:UCY720904 UMU720893:UMU720904 UWQ720893:UWQ720904 VGM720893:VGM720904 VQI720893:VQI720904 WAE720893:WAE720904 WKA720893:WKA720904 WTW720893:WTW720904 R786429:R786440 HK786429:HK786440 RG786429:RG786440 ABC786429:ABC786440 AKY786429:AKY786440 AUU786429:AUU786440 BEQ786429:BEQ786440 BOM786429:BOM786440 BYI786429:BYI786440 CIE786429:CIE786440 CSA786429:CSA786440 DBW786429:DBW786440 DLS786429:DLS786440 DVO786429:DVO786440 EFK786429:EFK786440 EPG786429:EPG786440 EZC786429:EZC786440 FIY786429:FIY786440 FSU786429:FSU786440 GCQ786429:GCQ786440 GMM786429:GMM786440 GWI786429:GWI786440 HGE786429:HGE786440 HQA786429:HQA786440 HZW786429:HZW786440 IJS786429:IJS786440 ITO786429:ITO786440 JDK786429:JDK786440 JNG786429:JNG786440 JXC786429:JXC786440 KGY786429:KGY786440 KQU786429:KQU786440 LAQ786429:LAQ786440 LKM786429:LKM786440 LUI786429:LUI786440 MEE786429:MEE786440 MOA786429:MOA786440 MXW786429:MXW786440 NHS786429:NHS786440 NRO786429:NRO786440 OBK786429:OBK786440 OLG786429:OLG786440 OVC786429:OVC786440 PEY786429:PEY786440 POU786429:POU786440 PYQ786429:PYQ786440 QIM786429:QIM786440 QSI786429:QSI786440 RCE786429:RCE786440 RMA786429:RMA786440 RVW786429:RVW786440 SFS786429:SFS786440 SPO786429:SPO786440 SZK786429:SZK786440 TJG786429:TJG786440 TTC786429:TTC786440 UCY786429:UCY786440 UMU786429:UMU786440 UWQ786429:UWQ786440 VGM786429:VGM786440 VQI786429:VQI786440 WAE786429:WAE786440 WKA786429:WKA786440 WTW786429:WTW786440 R851965:R851976 HK851965:HK851976 RG851965:RG851976 ABC851965:ABC851976 AKY851965:AKY851976 AUU851965:AUU851976 BEQ851965:BEQ851976 BOM851965:BOM851976 BYI851965:BYI851976 CIE851965:CIE851976 CSA851965:CSA851976 DBW851965:DBW851976 DLS851965:DLS851976 DVO851965:DVO851976 EFK851965:EFK851976 EPG851965:EPG851976 EZC851965:EZC851976 FIY851965:FIY851976 FSU851965:FSU851976 GCQ851965:GCQ851976 GMM851965:GMM851976 GWI851965:GWI851976 HGE851965:HGE851976 HQA851965:HQA851976 HZW851965:HZW851976 IJS851965:IJS851976 ITO851965:ITO851976 JDK851965:JDK851976 JNG851965:JNG851976 JXC851965:JXC851976 KGY851965:KGY851976 KQU851965:KQU851976 LAQ851965:LAQ851976 LKM851965:LKM851976 LUI851965:LUI851976 MEE851965:MEE851976 MOA851965:MOA851976 MXW851965:MXW851976 NHS851965:NHS851976 NRO851965:NRO851976 OBK851965:OBK851976 OLG851965:OLG851976 OVC851965:OVC851976 PEY851965:PEY851976 POU851965:POU851976 PYQ851965:PYQ851976 QIM851965:QIM851976 QSI851965:QSI851976 RCE851965:RCE851976 RMA851965:RMA851976 RVW851965:RVW851976 SFS851965:SFS851976 SPO851965:SPO851976 SZK851965:SZK851976 TJG851965:TJG851976 TTC851965:TTC851976 UCY851965:UCY851976 UMU851965:UMU851976 UWQ851965:UWQ851976 VGM851965:VGM851976 VQI851965:VQI851976 WAE851965:WAE851976 WKA851965:WKA851976 WTW851965:WTW851976 R917501:R917512 HK917501:HK917512 RG917501:RG917512 ABC917501:ABC917512 AKY917501:AKY917512 AUU917501:AUU917512 BEQ917501:BEQ917512 BOM917501:BOM917512 BYI917501:BYI917512 CIE917501:CIE917512 CSA917501:CSA917512 DBW917501:DBW917512 DLS917501:DLS917512 DVO917501:DVO917512 EFK917501:EFK917512 EPG917501:EPG917512 EZC917501:EZC917512 FIY917501:FIY917512 FSU917501:FSU917512 GCQ917501:GCQ917512 GMM917501:GMM917512 GWI917501:GWI917512 HGE917501:HGE917512 HQA917501:HQA917512 HZW917501:HZW917512 IJS917501:IJS917512 ITO917501:ITO917512 JDK917501:JDK917512 JNG917501:JNG917512 JXC917501:JXC917512 KGY917501:KGY917512 KQU917501:KQU917512 LAQ917501:LAQ917512 LKM917501:LKM917512 LUI917501:LUI917512 MEE917501:MEE917512 MOA917501:MOA917512 MXW917501:MXW917512 NHS917501:NHS917512 NRO917501:NRO917512 OBK917501:OBK917512 OLG917501:OLG917512 OVC917501:OVC917512 PEY917501:PEY917512 POU917501:POU917512 PYQ917501:PYQ917512 QIM917501:QIM917512 QSI917501:QSI917512 RCE917501:RCE917512 RMA917501:RMA917512 RVW917501:RVW917512 SFS917501:SFS917512 SPO917501:SPO917512 SZK917501:SZK917512 TJG917501:TJG917512 TTC917501:TTC917512 UCY917501:UCY917512 UMU917501:UMU917512 UWQ917501:UWQ917512 VGM917501:VGM917512 VQI917501:VQI917512 WAE917501:WAE917512 WKA917501:WKA917512 WTW917501:WTW917512 R983037:R983048 HK983037:HK983048 RG983037:RG983048 ABC983037:ABC983048 AKY983037:AKY983048 AUU983037:AUU983048 BEQ983037:BEQ983048 BOM983037:BOM983048 BYI983037:BYI983048 CIE983037:CIE983048 CSA983037:CSA983048 DBW983037:DBW983048 DLS983037:DLS983048 DVO983037:DVO983048 EFK983037:EFK983048 EPG983037:EPG983048 EZC983037:EZC983048 FIY983037:FIY983048 FSU983037:FSU983048 GCQ983037:GCQ983048 GMM983037:GMM983048 GWI983037:GWI983048 HGE983037:HGE983048 HQA983037:HQA983048 HZW983037:HZW983048 IJS983037:IJS983048 ITO983037:ITO983048 JDK983037:JDK983048 JNG983037:JNG983048 JXC983037:JXC983048 KGY983037:KGY983048 KQU983037:KQU983048 LAQ983037:LAQ983048 LKM983037:LKM983048 LUI983037:LUI983048 MEE983037:MEE983048 MOA983037:MOA983048 MXW983037:MXW983048 NHS983037:NHS983048 NRO983037:NRO983048 OBK983037:OBK983048 OLG983037:OLG983048 OVC983037:OVC983048 PEY983037:PEY983048 POU983037:POU983048 PYQ983037:PYQ983048 QIM983037:QIM983048 QSI983037:QSI983048 RCE983037:RCE983048 RMA983037:RMA983048 RVW983037:RVW983048 SFS983037:SFS983048 SPO983037:SPO983048 SZK983037:SZK983048 TJG983037:TJG983048 TTC983037:TTC983048 UCY983037:UCY983048 UMU983037:UMU983048 UWQ983037:UWQ983048 VGM983037:VGM983048 VQI983037:VQI983048 WAE983037:WAE983048 WKA983037:WKA983048 WTW983037:WTW983048 W105:W116 HP105:HP116 RL105:RL116 ABH105:ABH116 ALD105:ALD116 AUZ105:AUZ116 BEV105:BEV116 BOR105:BOR116 BYN105:BYN116 CIJ105:CIJ116 CSF105:CSF116 DCB105:DCB116 DLX105:DLX116 DVT105:DVT116 EFP105:EFP116 EPL105:EPL116 EZH105:EZH116 FJD105:FJD116 FSZ105:FSZ116 GCV105:GCV116 GMR105:GMR116 GWN105:GWN116 HGJ105:HGJ116 HQF105:HQF116 IAB105:IAB116 IJX105:IJX116 ITT105:ITT116 JDP105:JDP116 JNL105:JNL116 JXH105:JXH116 KHD105:KHD116 KQZ105:KQZ116 LAV105:LAV116 LKR105:LKR116 LUN105:LUN116 MEJ105:MEJ116 MOF105:MOF116 MYB105:MYB116 NHX105:NHX116 NRT105:NRT116 OBP105:OBP116 OLL105:OLL116 OVH105:OVH116 PFD105:PFD116 POZ105:POZ116 PYV105:PYV116 QIR105:QIR116 QSN105:QSN116 RCJ105:RCJ116 RMF105:RMF116 RWB105:RWB116 SFX105:SFX116 SPT105:SPT116 SZP105:SZP116 TJL105:TJL116 TTH105:TTH116 UDD105:UDD116 UMZ105:UMZ116 UWV105:UWV116 VGR105:VGR116 VQN105:VQN116 WAJ105:WAJ116 WKF105:WKF116 WUB105:WUB116 X65533:X65544 HQ65533:HQ65544 RM65533:RM65544 ABI65533:ABI65544 ALE65533:ALE65544 AVA65533:AVA65544 BEW65533:BEW65544 BOS65533:BOS65544 BYO65533:BYO65544 CIK65533:CIK65544 CSG65533:CSG65544 DCC65533:DCC65544 DLY65533:DLY65544 DVU65533:DVU65544 EFQ65533:EFQ65544 EPM65533:EPM65544 EZI65533:EZI65544 FJE65533:FJE65544 FTA65533:FTA65544 GCW65533:GCW65544 GMS65533:GMS65544 GWO65533:GWO65544 HGK65533:HGK65544 HQG65533:HQG65544 IAC65533:IAC65544 IJY65533:IJY65544 ITU65533:ITU65544 JDQ65533:JDQ65544 JNM65533:JNM65544 JXI65533:JXI65544 KHE65533:KHE65544 KRA65533:KRA65544 LAW65533:LAW65544 LKS65533:LKS65544 LUO65533:LUO65544 MEK65533:MEK65544 MOG65533:MOG65544 MYC65533:MYC65544 NHY65533:NHY65544 NRU65533:NRU65544 OBQ65533:OBQ65544 OLM65533:OLM65544 OVI65533:OVI65544 PFE65533:PFE65544 PPA65533:PPA65544 PYW65533:PYW65544 QIS65533:QIS65544 QSO65533:QSO65544 RCK65533:RCK65544 RMG65533:RMG65544 RWC65533:RWC65544 SFY65533:SFY65544 SPU65533:SPU65544 SZQ65533:SZQ65544 TJM65533:TJM65544 TTI65533:TTI65544 UDE65533:UDE65544 UNA65533:UNA65544 UWW65533:UWW65544 VGS65533:VGS65544 VQO65533:VQO65544 WAK65533:WAK65544 WKG65533:WKG65544 WUC65533:WUC65544 X131069:X131080 HQ131069:HQ131080 RM131069:RM131080 ABI131069:ABI131080 ALE131069:ALE131080 AVA131069:AVA131080 BEW131069:BEW131080 BOS131069:BOS131080 BYO131069:BYO131080 CIK131069:CIK131080 CSG131069:CSG131080 DCC131069:DCC131080 DLY131069:DLY131080 DVU131069:DVU131080 EFQ131069:EFQ131080 EPM131069:EPM131080 EZI131069:EZI131080 FJE131069:FJE131080 FTA131069:FTA131080 GCW131069:GCW131080 GMS131069:GMS131080 GWO131069:GWO131080 HGK131069:HGK131080 HQG131069:HQG131080 IAC131069:IAC131080 IJY131069:IJY131080 ITU131069:ITU131080 JDQ131069:JDQ131080 JNM131069:JNM131080 JXI131069:JXI131080 KHE131069:KHE131080 KRA131069:KRA131080 LAW131069:LAW131080 LKS131069:LKS131080 LUO131069:LUO131080 MEK131069:MEK131080 MOG131069:MOG131080 MYC131069:MYC131080 NHY131069:NHY131080 NRU131069:NRU131080 OBQ131069:OBQ131080 OLM131069:OLM131080 OVI131069:OVI131080 PFE131069:PFE131080 PPA131069:PPA131080 PYW131069:PYW131080 QIS131069:QIS131080 QSO131069:QSO131080 RCK131069:RCK131080 RMG131069:RMG131080 RWC131069:RWC131080 SFY131069:SFY131080 SPU131069:SPU131080 SZQ131069:SZQ131080 TJM131069:TJM131080 TTI131069:TTI131080 UDE131069:UDE131080 UNA131069:UNA131080 UWW131069:UWW131080 VGS131069:VGS131080 VQO131069:VQO131080 WAK131069:WAK131080 WKG131069:WKG131080 WUC131069:WUC131080 X196605:X196616 HQ196605:HQ196616 RM196605:RM196616 ABI196605:ABI196616 ALE196605:ALE196616 AVA196605:AVA196616 BEW196605:BEW196616 BOS196605:BOS196616 BYO196605:BYO196616 CIK196605:CIK196616 CSG196605:CSG196616 DCC196605:DCC196616 DLY196605:DLY196616 DVU196605:DVU196616 EFQ196605:EFQ196616 EPM196605:EPM196616 EZI196605:EZI196616 FJE196605:FJE196616 FTA196605:FTA196616 GCW196605:GCW196616 GMS196605:GMS196616 GWO196605:GWO196616 HGK196605:HGK196616 HQG196605:HQG196616 IAC196605:IAC196616 IJY196605:IJY196616 ITU196605:ITU196616 JDQ196605:JDQ196616 JNM196605:JNM196616 JXI196605:JXI196616 KHE196605:KHE196616 KRA196605:KRA196616 LAW196605:LAW196616 LKS196605:LKS196616 LUO196605:LUO196616 MEK196605:MEK196616 MOG196605:MOG196616 MYC196605:MYC196616 NHY196605:NHY196616 NRU196605:NRU196616 OBQ196605:OBQ196616 OLM196605:OLM196616 OVI196605:OVI196616 PFE196605:PFE196616 PPA196605:PPA196616 PYW196605:PYW196616 QIS196605:QIS196616 QSO196605:QSO196616 RCK196605:RCK196616 RMG196605:RMG196616 RWC196605:RWC196616 SFY196605:SFY196616 SPU196605:SPU196616 SZQ196605:SZQ196616 TJM196605:TJM196616 TTI196605:TTI196616 UDE196605:UDE196616 UNA196605:UNA196616 UWW196605:UWW196616 VGS196605:VGS196616 VQO196605:VQO196616 WAK196605:WAK196616 WKG196605:WKG196616 WUC196605:WUC196616 X262141:X262152 HQ262141:HQ262152 RM262141:RM262152 ABI262141:ABI262152 ALE262141:ALE262152 AVA262141:AVA262152 BEW262141:BEW262152 BOS262141:BOS262152 BYO262141:BYO262152 CIK262141:CIK262152 CSG262141:CSG262152 DCC262141:DCC262152 DLY262141:DLY262152 DVU262141:DVU262152 EFQ262141:EFQ262152 EPM262141:EPM262152 EZI262141:EZI262152 FJE262141:FJE262152 FTA262141:FTA262152 GCW262141:GCW262152 GMS262141:GMS262152 GWO262141:GWO262152 HGK262141:HGK262152 HQG262141:HQG262152 IAC262141:IAC262152 IJY262141:IJY262152 ITU262141:ITU262152 JDQ262141:JDQ262152 JNM262141:JNM262152 JXI262141:JXI262152 KHE262141:KHE262152 KRA262141:KRA262152 LAW262141:LAW262152 LKS262141:LKS262152 LUO262141:LUO262152 MEK262141:MEK262152 MOG262141:MOG262152 MYC262141:MYC262152 NHY262141:NHY262152 NRU262141:NRU262152 OBQ262141:OBQ262152 OLM262141:OLM262152 OVI262141:OVI262152 PFE262141:PFE262152 PPA262141:PPA262152 PYW262141:PYW262152 QIS262141:QIS262152 QSO262141:QSO262152 RCK262141:RCK262152 RMG262141:RMG262152 RWC262141:RWC262152 SFY262141:SFY262152 SPU262141:SPU262152 SZQ262141:SZQ262152 TJM262141:TJM262152 TTI262141:TTI262152 UDE262141:UDE262152 UNA262141:UNA262152 UWW262141:UWW262152 VGS262141:VGS262152 VQO262141:VQO262152 WAK262141:WAK262152 WKG262141:WKG262152 WUC262141:WUC262152 X327677:X327688 HQ327677:HQ327688 RM327677:RM327688 ABI327677:ABI327688 ALE327677:ALE327688 AVA327677:AVA327688 BEW327677:BEW327688 BOS327677:BOS327688 BYO327677:BYO327688 CIK327677:CIK327688 CSG327677:CSG327688 DCC327677:DCC327688 DLY327677:DLY327688 DVU327677:DVU327688 EFQ327677:EFQ327688 EPM327677:EPM327688 EZI327677:EZI327688 FJE327677:FJE327688 FTA327677:FTA327688 GCW327677:GCW327688 GMS327677:GMS327688 GWO327677:GWO327688 HGK327677:HGK327688 HQG327677:HQG327688 IAC327677:IAC327688 IJY327677:IJY327688 ITU327677:ITU327688 JDQ327677:JDQ327688 JNM327677:JNM327688 JXI327677:JXI327688 KHE327677:KHE327688 KRA327677:KRA327688 LAW327677:LAW327688 LKS327677:LKS327688 LUO327677:LUO327688 MEK327677:MEK327688 MOG327677:MOG327688 MYC327677:MYC327688 NHY327677:NHY327688 NRU327677:NRU327688 OBQ327677:OBQ327688 OLM327677:OLM327688 OVI327677:OVI327688 PFE327677:PFE327688 PPA327677:PPA327688 PYW327677:PYW327688 QIS327677:QIS327688 QSO327677:QSO327688 RCK327677:RCK327688 RMG327677:RMG327688 RWC327677:RWC327688 SFY327677:SFY327688 SPU327677:SPU327688 SZQ327677:SZQ327688 TJM327677:TJM327688 TTI327677:TTI327688 UDE327677:UDE327688 UNA327677:UNA327688 UWW327677:UWW327688 VGS327677:VGS327688 VQO327677:VQO327688 WAK327677:WAK327688 WKG327677:WKG327688 WUC327677:WUC327688 X393213:X393224 HQ393213:HQ393224 RM393213:RM393224 ABI393213:ABI393224 ALE393213:ALE393224 AVA393213:AVA393224 BEW393213:BEW393224 BOS393213:BOS393224 BYO393213:BYO393224 CIK393213:CIK393224 CSG393213:CSG393224 DCC393213:DCC393224 DLY393213:DLY393224 DVU393213:DVU393224 EFQ393213:EFQ393224 EPM393213:EPM393224 EZI393213:EZI393224 FJE393213:FJE393224 FTA393213:FTA393224 GCW393213:GCW393224 GMS393213:GMS393224 GWO393213:GWO393224 HGK393213:HGK393224 HQG393213:HQG393224 IAC393213:IAC393224 IJY393213:IJY393224 ITU393213:ITU393224 JDQ393213:JDQ393224 JNM393213:JNM393224 JXI393213:JXI393224 KHE393213:KHE393224 KRA393213:KRA393224 LAW393213:LAW393224 LKS393213:LKS393224 LUO393213:LUO393224 MEK393213:MEK393224 MOG393213:MOG393224 MYC393213:MYC393224 NHY393213:NHY393224 NRU393213:NRU393224 OBQ393213:OBQ393224 OLM393213:OLM393224 OVI393213:OVI393224 PFE393213:PFE393224 PPA393213:PPA393224 PYW393213:PYW393224 QIS393213:QIS393224 QSO393213:QSO393224 RCK393213:RCK393224 RMG393213:RMG393224 RWC393213:RWC393224 SFY393213:SFY393224 SPU393213:SPU393224 SZQ393213:SZQ393224 TJM393213:TJM393224 TTI393213:TTI393224 UDE393213:UDE393224 UNA393213:UNA393224 UWW393213:UWW393224 VGS393213:VGS393224 VQO393213:VQO393224 WAK393213:WAK393224 WKG393213:WKG393224 WUC393213:WUC393224 X458749:X458760 HQ458749:HQ458760 RM458749:RM458760 ABI458749:ABI458760 ALE458749:ALE458760 AVA458749:AVA458760 BEW458749:BEW458760 BOS458749:BOS458760 BYO458749:BYO458760 CIK458749:CIK458760 CSG458749:CSG458760 DCC458749:DCC458760 DLY458749:DLY458760 DVU458749:DVU458760 EFQ458749:EFQ458760 EPM458749:EPM458760 EZI458749:EZI458760 FJE458749:FJE458760 FTA458749:FTA458760 GCW458749:GCW458760 GMS458749:GMS458760 GWO458749:GWO458760 HGK458749:HGK458760 HQG458749:HQG458760 IAC458749:IAC458760 IJY458749:IJY458760 ITU458749:ITU458760 JDQ458749:JDQ458760 JNM458749:JNM458760 JXI458749:JXI458760 KHE458749:KHE458760 KRA458749:KRA458760 LAW458749:LAW458760 LKS458749:LKS458760 LUO458749:LUO458760 MEK458749:MEK458760 MOG458749:MOG458760 MYC458749:MYC458760 NHY458749:NHY458760 NRU458749:NRU458760 OBQ458749:OBQ458760 OLM458749:OLM458760 OVI458749:OVI458760 PFE458749:PFE458760 PPA458749:PPA458760 PYW458749:PYW458760 QIS458749:QIS458760 QSO458749:QSO458760 RCK458749:RCK458760 RMG458749:RMG458760 RWC458749:RWC458760 SFY458749:SFY458760 SPU458749:SPU458760 SZQ458749:SZQ458760 TJM458749:TJM458760 TTI458749:TTI458760 UDE458749:UDE458760 UNA458749:UNA458760 UWW458749:UWW458760 VGS458749:VGS458760 VQO458749:VQO458760 WAK458749:WAK458760 WKG458749:WKG458760 WUC458749:WUC458760 X524285:X524296 HQ524285:HQ524296 RM524285:RM524296 ABI524285:ABI524296 ALE524285:ALE524296 AVA524285:AVA524296 BEW524285:BEW524296 BOS524285:BOS524296 BYO524285:BYO524296 CIK524285:CIK524296 CSG524285:CSG524296 DCC524285:DCC524296 DLY524285:DLY524296 DVU524285:DVU524296 EFQ524285:EFQ524296 EPM524285:EPM524296 EZI524285:EZI524296 FJE524285:FJE524296 FTA524285:FTA524296 GCW524285:GCW524296 GMS524285:GMS524296 GWO524285:GWO524296 HGK524285:HGK524296 HQG524285:HQG524296 IAC524285:IAC524296 IJY524285:IJY524296 ITU524285:ITU524296 JDQ524285:JDQ524296 JNM524285:JNM524296 JXI524285:JXI524296 KHE524285:KHE524296 KRA524285:KRA524296 LAW524285:LAW524296 LKS524285:LKS524296 LUO524285:LUO524296 MEK524285:MEK524296 MOG524285:MOG524296 MYC524285:MYC524296 NHY524285:NHY524296 NRU524285:NRU524296 OBQ524285:OBQ524296 OLM524285:OLM524296 OVI524285:OVI524296 PFE524285:PFE524296 PPA524285:PPA524296 PYW524285:PYW524296 QIS524285:QIS524296 QSO524285:QSO524296 RCK524285:RCK524296 RMG524285:RMG524296 RWC524285:RWC524296 SFY524285:SFY524296 SPU524285:SPU524296 SZQ524285:SZQ524296 TJM524285:TJM524296 TTI524285:TTI524296 UDE524285:UDE524296 UNA524285:UNA524296 UWW524285:UWW524296 VGS524285:VGS524296 VQO524285:VQO524296 WAK524285:WAK524296 WKG524285:WKG524296 WUC524285:WUC524296 X589821:X589832 HQ589821:HQ589832 RM589821:RM589832 ABI589821:ABI589832 ALE589821:ALE589832 AVA589821:AVA589832 BEW589821:BEW589832 BOS589821:BOS589832 BYO589821:BYO589832 CIK589821:CIK589832 CSG589821:CSG589832 DCC589821:DCC589832 DLY589821:DLY589832 DVU589821:DVU589832 EFQ589821:EFQ589832 EPM589821:EPM589832 EZI589821:EZI589832 FJE589821:FJE589832 FTA589821:FTA589832 GCW589821:GCW589832 GMS589821:GMS589832 GWO589821:GWO589832 HGK589821:HGK589832 HQG589821:HQG589832 IAC589821:IAC589832 IJY589821:IJY589832 ITU589821:ITU589832 JDQ589821:JDQ589832 JNM589821:JNM589832 JXI589821:JXI589832 KHE589821:KHE589832 KRA589821:KRA589832 LAW589821:LAW589832 LKS589821:LKS589832 LUO589821:LUO589832 MEK589821:MEK589832 MOG589821:MOG589832 MYC589821:MYC589832 NHY589821:NHY589832 NRU589821:NRU589832 OBQ589821:OBQ589832 OLM589821:OLM589832 OVI589821:OVI589832 PFE589821:PFE589832 PPA589821:PPA589832 PYW589821:PYW589832 QIS589821:QIS589832 QSO589821:QSO589832 RCK589821:RCK589832 RMG589821:RMG589832 RWC589821:RWC589832 SFY589821:SFY589832 SPU589821:SPU589832 SZQ589821:SZQ589832 TJM589821:TJM589832 TTI589821:TTI589832 UDE589821:UDE589832 UNA589821:UNA589832 UWW589821:UWW589832 VGS589821:VGS589832 VQO589821:VQO589832 WAK589821:WAK589832 WKG589821:WKG589832 WUC589821:WUC589832 X655357:X655368 HQ655357:HQ655368 RM655357:RM655368 ABI655357:ABI655368 ALE655357:ALE655368 AVA655357:AVA655368 BEW655357:BEW655368 BOS655357:BOS655368 BYO655357:BYO655368 CIK655357:CIK655368 CSG655357:CSG655368 DCC655357:DCC655368 DLY655357:DLY655368 DVU655357:DVU655368 EFQ655357:EFQ655368 EPM655357:EPM655368 EZI655357:EZI655368 FJE655357:FJE655368 FTA655357:FTA655368 GCW655357:GCW655368 GMS655357:GMS655368 GWO655357:GWO655368 HGK655357:HGK655368 HQG655357:HQG655368 IAC655357:IAC655368 IJY655357:IJY655368 ITU655357:ITU655368 JDQ655357:JDQ655368 JNM655357:JNM655368 JXI655357:JXI655368 KHE655357:KHE655368 KRA655357:KRA655368 LAW655357:LAW655368 LKS655357:LKS655368 LUO655357:LUO655368 MEK655357:MEK655368 MOG655357:MOG655368 MYC655357:MYC655368 NHY655357:NHY655368 NRU655357:NRU655368 OBQ655357:OBQ655368 OLM655357:OLM655368 OVI655357:OVI655368 PFE655357:PFE655368 PPA655357:PPA655368 PYW655357:PYW655368 QIS655357:QIS655368 QSO655357:QSO655368 RCK655357:RCK655368 RMG655357:RMG655368 RWC655357:RWC655368 SFY655357:SFY655368 SPU655357:SPU655368 SZQ655357:SZQ655368 TJM655357:TJM655368 TTI655357:TTI655368 UDE655357:UDE655368 UNA655357:UNA655368 UWW655357:UWW655368 VGS655357:VGS655368 VQO655357:VQO655368 WAK655357:WAK655368 WKG655357:WKG655368 WUC655357:WUC655368 X720893:X720904 HQ720893:HQ720904 RM720893:RM720904 ABI720893:ABI720904 ALE720893:ALE720904 AVA720893:AVA720904 BEW720893:BEW720904 BOS720893:BOS720904 BYO720893:BYO720904 CIK720893:CIK720904 CSG720893:CSG720904 DCC720893:DCC720904 DLY720893:DLY720904 DVU720893:DVU720904 EFQ720893:EFQ720904 EPM720893:EPM720904 EZI720893:EZI720904 FJE720893:FJE720904 FTA720893:FTA720904 GCW720893:GCW720904 GMS720893:GMS720904 GWO720893:GWO720904 HGK720893:HGK720904 HQG720893:HQG720904 IAC720893:IAC720904 IJY720893:IJY720904 ITU720893:ITU720904 JDQ720893:JDQ720904 JNM720893:JNM720904 JXI720893:JXI720904 KHE720893:KHE720904 KRA720893:KRA720904 LAW720893:LAW720904 LKS720893:LKS720904 LUO720893:LUO720904 MEK720893:MEK720904 MOG720893:MOG720904 MYC720893:MYC720904 NHY720893:NHY720904 NRU720893:NRU720904 OBQ720893:OBQ720904 OLM720893:OLM720904 OVI720893:OVI720904 PFE720893:PFE720904 PPA720893:PPA720904 PYW720893:PYW720904 QIS720893:QIS720904 QSO720893:QSO720904 RCK720893:RCK720904 RMG720893:RMG720904 RWC720893:RWC720904 SFY720893:SFY720904 SPU720893:SPU720904 SZQ720893:SZQ720904 TJM720893:TJM720904 TTI720893:TTI720904 UDE720893:UDE720904 UNA720893:UNA720904 UWW720893:UWW720904 VGS720893:VGS720904 VQO720893:VQO720904 WAK720893:WAK720904 WKG720893:WKG720904 WUC720893:WUC720904 X786429:X786440 HQ786429:HQ786440 RM786429:RM786440 ABI786429:ABI786440 ALE786429:ALE786440 AVA786429:AVA786440 BEW786429:BEW786440 BOS786429:BOS786440 BYO786429:BYO786440 CIK786429:CIK786440 CSG786429:CSG786440 DCC786429:DCC786440 DLY786429:DLY786440 DVU786429:DVU786440 EFQ786429:EFQ786440 EPM786429:EPM786440 EZI786429:EZI786440 FJE786429:FJE786440 FTA786429:FTA786440 GCW786429:GCW786440 GMS786429:GMS786440 GWO786429:GWO786440 HGK786429:HGK786440 HQG786429:HQG786440 IAC786429:IAC786440 IJY786429:IJY786440 ITU786429:ITU786440 JDQ786429:JDQ786440 JNM786429:JNM786440 JXI786429:JXI786440 KHE786429:KHE786440 KRA786429:KRA786440 LAW786429:LAW786440 LKS786429:LKS786440 LUO786429:LUO786440 MEK786429:MEK786440 MOG786429:MOG786440 MYC786429:MYC786440 NHY786429:NHY786440 NRU786429:NRU786440 OBQ786429:OBQ786440 OLM786429:OLM786440 OVI786429:OVI786440 PFE786429:PFE786440 PPA786429:PPA786440 PYW786429:PYW786440 QIS786429:QIS786440 QSO786429:QSO786440 RCK786429:RCK786440 RMG786429:RMG786440 RWC786429:RWC786440 SFY786429:SFY786440 SPU786429:SPU786440 SZQ786429:SZQ786440 TJM786429:TJM786440 TTI786429:TTI786440 UDE786429:UDE786440 UNA786429:UNA786440 UWW786429:UWW786440 VGS786429:VGS786440 VQO786429:VQO786440 WAK786429:WAK786440 WKG786429:WKG786440 WUC786429:WUC786440 X851965:X851976 HQ851965:HQ851976 RM851965:RM851976 ABI851965:ABI851976 ALE851965:ALE851976 AVA851965:AVA851976 BEW851965:BEW851976 BOS851965:BOS851976 BYO851965:BYO851976 CIK851965:CIK851976 CSG851965:CSG851976 DCC851965:DCC851976 DLY851965:DLY851976 DVU851965:DVU851976 EFQ851965:EFQ851976 EPM851965:EPM851976 EZI851965:EZI851976 FJE851965:FJE851976 FTA851965:FTA851976 GCW851965:GCW851976 GMS851965:GMS851976 GWO851965:GWO851976 HGK851965:HGK851976 HQG851965:HQG851976 IAC851965:IAC851976 IJY851965:IJY851976 ITU851965:ITU851976 JDQ851965:JDQ851976 JNM851965:JNM851976 JXI851965:JXI851976 KHE851965:KHE851976 KRA851965:KRA851976 LAW851965:LAW851976 LKS851965:LKS851976 LUO851965:LUO851976 MEK851965:MEK851976 MOG851965:MOG851976 MYC851965:MYC851976 NHY851965:NHY851976 NRU851965:NRU851976 OBQ851965:OBQ851976 OLM851965:OLM851976 OVI851965:OVI851976 PFE851965:PFE851976 PPA851965:PPA851976 PYW851965:PYW851976 QIS851965:QIS851976 QSO851965:QSO851976 RCK851965:RCK851976 RMG851965:RMG851976 RWC851965:RWC851976 SFY851965:SFY851976 SPU851965:SPU851976 SZQ851965:SZQ851976 TJM851965:TJM851976 TTI851965:TTI851976 UDE851965:UDE851976 UNA851965:UNA851976 UWW851965:UWW851976 VGS851965:VGS851976 VQO851965:VQO851976 WAK851965:WAK851976 WKG851965:WKG851976 WUC851965:WUC851976 X917501:X917512 HQ917501:HQ917512 RM917501:RM917512 ABI917501:ABI917512 ALE917501:ALE917512 AVA917501:AVA917512 BEW917501:BEW917512 BOS917501:BOS917512 BYO917501:BYO917512 CIK917501:CIK917512 CSG917501:CSG917512 DCC917501:DCC917512 DLY917501:DLY917512 DVU917501:DVU917512 EFQ917501:EFQ917512 EPM917501:EPM917512 EZI917501:EZI917512 FJE917501:FJE917512 FTA917501:FTA917512 GCW917501:GCW917512 GMS917501:GMS917512 GWO917501:GWO917512 HGK917501:HGK917512 HQG917501:HQG917512 IAC917501:IAC917512 IJY917501:IJY917512 ITU917501:ITU917512 JDQ917501:JDQ917512 JNM917501:JNM917512 JXI917501:JXI917512 KHE917501:KHE917512 KRA917501:KRA917512 LAW917501:LAW917512 LKS917501:LKS917512 LUO917501:LUO917512 MEK917501:MEK917512 MOG917501:MOG917512 MYC917501:MYC917512 NHY917501:NHY917512 NRU917501:NRU917512 OBQ917501:OBQ917512 OLM917501:OLM917512 OVI917501:OVI917512 PFE917501:PFE917512 PPA917501:PPA917512 PYW917501:PYW917512 QIS917501:QIS917512 QSO917501:QSO917512 RCK917501:RCK917512 RMG917501:RMG917512 RWC917501:RWC917512 SFY917501:SFY917512 SPU917501:SPU917512 SZQ917501:SZQ917512 TJM917501:TJM917512 TTI917501:TTI917512 UDE917501:UDE917512 UNA917501:UNA917512 UWW917501:UWW917512 VGS917501:VGS917512 VQO917501:VQO917512 WAK917501:WAK917512 WKG917501:WKG917512 WUC917501:WUC917512 X983037:X983048 HQ983037:HQ983048 RM983037:RM983048 ABI983037:ABI983048 ALE983037:ALE983048 AVA983037:AVA983048 BEW983037:BEW983048 BOS983037:BOS983048 BYO983037:BYO983048 CIK983037:CIK983048 CSG983037:CSG983048 DCC983037:DCC983048 DLY983037:DLY983048 DVU983037:DVU983048 EFQ983037:EFQ983048 EPM983037:EPM983048 EZI983037:EZI983048 FJE983037:FJE983048 FTA983037:FTA983048 GCW983037:GCW983048 GMS983037:GMS983048 GWO983037:GWO983048 HGK983037:HGK983048 HQG983037:HQG983048 IAC983037:IAC983048 IJY983037:IJY983048 ITU983037:ITU983048 JDQ983037:JDQ983048 JNM983037:JNM983048 JXI983037:JXI983048 KHE983037:KHE983048 KRA983037:KRA983048 LAW983037:LAW983048 LKS983037:LKS983048 LUO983037:LUO983048 MEK983037:MEK983048 MOG983037:MOG983048 MYC983037:MYC983048 NHY983037:NHY983048 NRU983037:NRU983048 OBQ983037:OBQ983048 OLM983037:OLM983048 OVI983037:OVI983048 PFE983037:PFE983048 PPA983037:PPA983048 PYW983037:PYW983048 QIS983037:QIS983048 QSO983037:QSO983048 RCK983037:RCK983048 RMG983037:RMG983048 RWC983037:RWC983048 SFY983037:SFY983048 SPU983037:SPU983048 SZQ983037:SZQ983048 TJM983037:TJM983048 TTI983037:TTI983048 UDE983037:UDE983048 UNA983037:UNA983048 UWW983037:UWW983048 VGS983037:VGS983048 VQO983037:VQO983048 WAK983037:WAK983048 WKG983037:WKG983048 WUC983037:WUC983048 U106:V116 HN106:HO116 RJ106:RK116 ABF106:ABG116 ALB106:ALC116 AUX106:AUY116 BET106:BEU116 BOP106:BOQ116 BYL106:BYM116 CIH106:CII116 CSD106:CSE116 DBZ106:DCA116 DLV106:DLW116 DVR106:DVS116 EFN106:EFO116 EPJ106:EPK116 EZF106:EZG116 FJB106:FJC116 FSX106:FSY116 GCT106:GCU116 GMP106:GMQ116 GWL106:GWM116 HGH106:HGI116 HQD106:HQE116 HZZ106:IAA116 IJV106:IJW116 ITR106:ITS116 JDN106:JDO116 JNJ106:JNK116 JXF106:JXG116 KHB106:KHC116 KQX106:KQY116 LAT106:LAU116 LKP106:LKQ116 LUL106:LUM116 MEH106:MEI116 MOD106:MOE116 MXZ106:MYA116 NHV106:NHW116 NRR106:NRS116 OBN106:OBO116 OLJ106:OLK116 OVF106:OVG116 PFB106:PFC116 POX106:POY116 PYT106:PYU116 QIP106:QIQ116 QSL106:QSM116 RCH106:RCI116 RMD106:RME116 RVZ106:RWA116 SFV106:SFW116 SPR106:SPS116 SZN106:SZO116 TJJ106:TJK116 TTF106:TTG116 UDB106:UDC116 UMX106:UMY116 UWT106:UWU116 VGP106:VGQ116 VQL106:VQM116 WAH106:WAI116 WKD106:WKE116 WTZ106:WUA116 V65534:W65544 HO65534:HP65544 RK65534:RL65544 ABG65534:ABH65544 ALC65534:ALD65544 AUY65534:AUZ65544 BEU65534:BEV65544 BOQ65534:BOR65544 BYM65534:BYN65544 CII65534:CIJ65544 CSE65534:CSF65544 DCA65534:DCB65544 DLW65534:DLX65544 DVS65534:DVT65544 EFO65534:EFP65544 EPK65534:EPL65544 EZG65534:EZH65544 FJC65534:FJD65544 FSY65534:FSZ65544 GCU65534:GCV65544 GMQ65534:GMR65544 GWM65534:GWN65544 HGI65534:HGJ65544 HQE65534:HQF65544 IAA65534:IAB65544 IJW65534:IJX65544 ITS65534:ITT65544 JDO65534:JDP65544 JNK65534:JNL65544 JXG65534:JXH65544 KHC65534:KHD65544 KQY65534:KQZ65544 LAU65534:LAV65544 LKQ65534:LKR65544 LUM65534:LUN65544 MEI65534:MEJ65544 MOE65534:MOF65544 MYA65534:MYB65544 NHW65534:NHX65544 NRS65534:NRT65544 OBO65534:OBP65544 OLK65534:OLL65544 OVG65534:OVH65544 PFC65534:PFD65544 POY65534:POZ65544 PYU65534:PYV65544 QIQ65534:QIR65544 QSM65534:QSN65544 RCI65534:RCJ65544 RME65534:RMF65544 RWA65534:RWB65544 SFW65534:SFX65544 SPS65534:SPT65544 SZO65534:SZP65544 TJK65534:TJL65544 TTG65534:TTH65544 UDC65534:UDD65544 UMY65534:UMZ65544 UWU65534:UWV65544 VGQ65534:VGR65544 VQM65534:VQN65544 WAI65534:WAJ65544 WKE65534:WKF65544 WUA65534:WUB65544 V131070:W131080 HO131070:HP131080 RK131070:RL131080 ABG131070:ABH131080 ALC131070:ALD131080 AUY131070:AUZ131080 BEU131070:BEV131080 BOQ131070:BOR131080 BYM131070:BYN131080 CII131070:CIJ131080 CSE131070:CSF131080 DCA131070:DCB131080 DLW131070:DLX131080 DVS131070:DVT131080 EFO131070:EFP131080 EPK131070:EPL131080 EZG131070:EZH131080 FJC131070:FJD131080 FSY131070:FSZ131080 GCU131070:GCV131080 GMQ131070:GMR131080 GWM131070:GWN131080 HGI131070:HGJ131080 HQE131070:HQF131080 IAA131070:IAB131080 IJW131070:IJX131080 ITS131070:ITT131080 JDO131070:JDP131080 JNK131070:JNL131080 JXG131070:JXH131080 KHC131070:KHD131080 KQY131070:KQZ131080 LAU131070:LAV131080 LKQ131070:LKR131080 LUM131070:LUN131080 MEI131070:MEJ131080 MOE131070:MOF131080 MYA131070:MYB131080 NHW131070:NHX131080 NRS131070:NRT131080 OBO131070:OBP131080 OLK131070:OLL131080 OVG131070:OVH131080 PFC131070:PFD131080 POY131070:POZ131080 PYU131070:PYV131080 QIQ131070:QIR131080 QSM131070:QSN131080 RCI131070:RCJ131080 RME131070:RMF131080 RWA131070:RWB131080 SFW131070:SFX131080 SPS131070:SPT131080 SZO131070:SZP131080 TJK131070:TJL131080 TTG131070:TTH131080 UDC131070:UDD131080 UMY131070:UMZ131080 UWU131070:UWV131080 VGQ131070:VGR131080 VQM131070:VQN131080 WAI131070:WAJ131080 WKE131070:WKF131080 WUA131070:WUB131080 V196606:W196616 HO196606:HP196616 RK196606:RL196616 ABG196606:ABH196616 ALC196606:ALD196616 AUY196606:AUZ196616 BEU196606:BEV196616 BOQ196606:BOR196616 BYM196606:BYN196616 CII196606:CIJ196616 CSE196606:CSF196616 DCA196606:DCB196616 DLW196606:DLX196616 DVS196606:DVT196616 EFO196606:EFP196616 EPK196606:EPL196616 EZG196606:EZH196616 FJC196606:FJD196616 FSY196606:FSZ196616 GCU196606:GCV196616 GMQ196606:GMR196616 GWM196606:GWN196616 HGI196606:HGJ196616 HQE196606:HQF196616 IAA196606:IAB196616 IJW196606:IJX196616 ITS196606:ITT196616 JDO196606:JDP196616 JNK196606:JNL196616 JXG196606:JXH196616 KHC196606:KHD196616 KQY196606:KQZ196616 LAU196606:LAV196616 LKQ196606:LKR196616 LUM196606:LUN196616 MEI196606:MEJ196616 MOE196606:MOF196616 MYA196606:MYB196616 NHW196606:NHX196616 NRS196606:NRT196616 OBO196606:OBP196616 OLK196606:OLL196616 OVG196606:OVH196616 PFC196606:PFD196616 POY196606:POZ196616 PYU196606:PYV196616 QIQ196606:QIR196616 QSM196606:QSN196616 RCI196606:RCJ196616 RME196606:RMF196616 RWA196606:RWB196616 SFW196606:SFX196616 SPS196606:SPT196616 SZO196606:SZP196616 TJK196606:TJL196616 TTG196606:TTH196616 UDC196606:UDD196616 UMY196606:UMZ196616 UWU196606:UWV196616 VGQ196606:VGR196616 VQM196606:VQN196616 WAI196606:WAJ196616 WKE196606:WKF196616 WUA196606:WUB196616 V262142:W262152 HO262142:HP262152 RK262142:RL262152 ABG262142:ABH262152 ALC262142:ALD262152 AUY262142:AUZ262152 BEU262142:BEV262152 BOQ262142:BOR262152 BYM262142:BYN262152 CII262142:CIJ262152 CSE262142:CSF262152 DCA262142:DCB262152 DLW262142:DLX262152 DVS262142:DVT262152 EFO262142:EFP262152 EPK262142:EPL262152 EZG262142:EZH262152 FJC262142:FJD262152 FSY262142:FSZ262152 GCU262142:GCV262152 GMQ262142:GMR262152 GWM262142:GWN262152 HGI262142:HGJ262152 HQE262142:HQF262152 IAA262142:IAB262152 IJW262142:IJX262152 ITS262142:ITT262152 JDO262142:JDP262152 JNK262142:JNL262152 JXG262142:JXH262152 KHC262142:KHD262152 KQY262142:KQZ262152 LAU262142:LAV262152 LKQ262142:LKR262152 LUM262142:LUN262152 MEI262142:MEJ262152 MOE262142:MOF262152 MYA262142:MYB262152 NHW262142:NHX262152 NRS262142:NRT262152 OBO262142:OBP262152 OLK262142:OLL262152 OVG262142:OVH262152 PFC262142:PFD262152 POY262142:POZ262152 PYU262142:PYV262152 QIQ262142:QIR262152 QSM262142:QSN262152 RCI262142:RCJ262152 RME262142:RMF262152 RWA262142:RWB262152 SFW262142:SFX262152 SPS262142:SPT262152 SZO262142:SZP262152 TJK262142:TJL262152 TTG262142:TTH262152 UDC262142:UDD262152 UMY262142:UMZ262152 UWU262142:UWV262152 VGQ262142:VGR262152 VQM262142:VQN262152 WAI262142:WAJ262152 WKE262142:WKF262152 WUA262142:WUB262152 V327678:W327688 HO327678:HP327688 RK327678:RL327688 ABG327678:ABH327688 ALC327678:ALD327688 AUY327678:AUZ327688 BEU327678:BEV327688 BOQ327678:BOR327688 BYM327678:BYN327688 CII327678:CIJ327688 CSE327678:CSF327688 DCA327678:DCB327688 DLW327678:DLX327688 DVS327678:DVT327688 EFO327678:EFP327688 EPK327678:EPL327688 EZG327678:EZH327688 FJC327678:FJD327688 FSY327678:FSZ327688 GCU327678:GCV327688 GMQ327678:GMR327688 GWM327678:GWN327688 HGI327678:HGJ327688 HQE327678:HQF327688 IAA327678:IAB327688 IJW327678:IJX327688 ITS327678:ITT327688 JDO327678:JDP327688 JNK327678:JNL327688 JXG327678:JXH327688 KHC327678:KHD327688 KQY327678:KQZ327688 LAU327678:LAV327688 LKQ327678:LKR327688 LUM327678:LUN327688 MEI327678:MEJ327688 MOE327678:MOF327688 MYA327678:MYB327688 NHW327678:NHX327688 NRS327678:NRT327688 OBO327678:OBP327688 OLK327678:OLL327688 OVG327678:OVH327688 PFC327678:PFD327688 POY327678:POZ327688 PYU327678:PYV327688 QIQ327678:QIR327688 QSM327678:QSN327688 RCI327678:RCJ327688 RME327678:RMF327688 RWA327678:RWB327688 SFW327678:SFX327688 SPS327678:SPT327688 SZO327678:SZP327688 TJK327678:TJL327688 TTG327678:TTH327688 UDC327678:UDD327688 UMY327678:UMZ327688 UWU327678:UWV327688 VGQ327678:VGR327688 VQM327678:VQN327688 WAI327678:WAJ327688 WKE327678:WKF327688 WUA327678:WUB327688 V393214:W393224 HO393214:HP393224 RK393214:RL393224 ABG393214:ABH393224 ALC393214:ALD393224 AUY393214:AUZ393224 BEU393214:BEV393224 BOQ393214:BOR393224 BYM393214:BYN393224 CII393214:CIJ393224 CSE393214:CSF393224 DCA393214:DCB393224 DLW393214:DLX393224 DVS393214:DVT393224 EFO393214:EFP393224 EPK393214:EPL393224 EZG393214:EZH393224 FJC393214:FJD393224 FSY393214:FSZ393224 GCU393214:GCV393224 GMQ393214:GMR393224 GWM393214:GWN393224 HGI393214:HGJ393224 HQE393214:HQF393224 IAA393214:IAB393224 IJW393214:IJX393224 ITS393214:ITT393224 JDO393214:JDP393224 JNK393214:JNL393224 JXG393214:JXH393224 KHC393214:KHD393224 KQY393214:KQZ393224 LAU393214:LAV393224 LKQ393214:LKR393224 LUM393214:LUN393224 MEI393214:MEJ393224 MOE393214:MOF393224 MYA393214:MYB393224 NHW393214:NHX393224 NRS393214:NRT393224 OBO393214:OBP393224 OLK393214:OLL393224 OVG393214:OVH393224 PFC393214:PFD393224 POY393214:POZ393224 PYU393214:PYV393224 QIQ393214:QIR393224 QSM393214:QSN393224 RCI393214:RCJ393224 RME393214:RMF393224 RWA393214:RWB393224 SFW393214:SFX393224 SPS393214:SPT393224 SZO393214:SZP393224 TJK393214:TJL393224 TTG393214:TTH393224 UDC393214:UDD393224 UMY393214:UMZ393224 UWU393214:UWV393224 VGQ393214:VGR393224 VQM393214:VQN393224 WAI393214:WAJ393224 WKE393214:WKF393224 WUA393214:WUB393224 V458750:W458760 HO458750:HP458760 RK458750:RL458760 ABG458750:ABH458760 ALC458750:ALD458760 AUY458750:AUZ458760 BEU458750:BEV458760 BOQ458750:BOR458760 BYM458750:BYN458760 CII458750:CIJ458760 CSE458750:CSF458760 DCA458750:DCB458760 DLW458750:DLX458760 DVS458750:DVT458760 EFO458750:EFP458760 EPK458750:EPL458760 EZG458750:EZH458760 FJC458750:FJD458760 FSY458750:FSZ458760 GCU458750:GCV458760 GMQ458750:GMR458760 GWM458750:GWN458760 HGI458750:HGJ458760 HQE458750:HQF458760 IAA458750:IAB458760 IJW458750:IJX458760 ITS458750:ITT458760 JDO458750:JDP458760 JNK458750:JNL458760 JXG458750:JXH458760 KHC458750:KHD458760 KQY458750:KQZ458760 LAU458750:LAV458760 LKQ458750:LKR458760 LUM458750:LUN458760 MEI458750:MEJ458760 MOE458750:MOF458760 MYA458750:MYB458760 NHW458750:NHX458760 NRS458750:NRT458760 OBO458750:OBP458760 OLK458750:OLL458760 OVG458750:OVH458760 PFC458750:PFD458760 POY458750:POZ458760 PYU458750:PYV458760 QIQ458750:QIR458760 QSM458750:QSN458760 RCI458750:RCJ458760 RME458750:RMF458760 RWA458750:RWB458760 SFW458750:SFX458760 SPS458750:SPT458760 SZO458750:SZP458760 TJK458750:TJL458760 TTG458750:TTH458760 UDC458750:UDD458760 UMY458750:UMZ458760 UWU458750:UWV458760 VGQ458750:VGR458760 VQM458750:VQN458760 WAI458750:WAJ458760 WKE458750:WKF458760 WUA458750:WUB458760 V524286:W524296 HO524286:HP524296 RK524286:RL524296 ABG524286:ABH524296 ALC524286:ALD524296 AUY524286:AUZ524296 BEU524286:BEV524296 BOQ524286:BOR524296 BYM524286:BYN524296 CII524286:CIJ524296 CSE524286:CSF524296 DCA524286:DCB524296 DLW524286:DLX524296 DVS524286:DVT524296 EFO524286:EFP524296 EPK524286:EPL524296 EZG524286:EZH524296 FJC524286:FJD524296 FSY524286:FSZ524296 GCU524286:GCV524296 GMQ524286:GMR524296 GWM524286:GWN524296 HGI524286:HGJ524296 HQE524286:HQF524296 IAA524286:IAB524296 IJW524286:IJX524296 ITS524286:ITT524296 JDO524286:JDP524296 JNK524286:JNL524296 JXG524286:JXH524296 KHC524286:KHD524296 KQY524286:KQZ524296 LAU524286:LAV524296 LKQ524286:LKR524296 LUM524286:LUN524296 MEI524286:MEJ524296 MOE524286:MOF524296 MYA524286:MYB524296 NHW524286:NHX524296 NRS524286:NRT524296 OBO524286:OBP524296 OLK524286:OLL524296 OVG524286:OVH524296 PFC524286:PFD524296 POY524286:POZ524296 PYU524286:PYV524296 QIQ524286:QIR524296 QSM524286:QSN524296 RCI524286:RCJ524296 RME524286:RMF524296 RWA524286:RWB524296 SFW524286:SFX524296 SPS524286:SPT524296 SZO524286:SZP524296 TJK524286:TJL524296 TTG524286:TTH524296 UDC524286:UDD524296 UMY524286:UMZ524296 UWU524286:UWV524296 VGQ524286:VGR524296 VQM524286:VQN524296 WAI524286:WAJ524296 WKE524286:WKF524296 WUA524286:WUB524296 V589822:W589832 HO589822:HP589832 RK589822:RL589832 ABG589822:ABH589832 ALC589822:ALD589832 AUY589822:AUZ589832 BEU589822:BEV589832 BOQ589822:BOR589832 BYM589822:BYN589832 CII589822:CIJ589832 CSE589822:CSF589832 DCA589822:DCB589832 DLW589822:DLX589832 DVS589822:DVT589832 EFO589822:EFP589832 EPK589822:EPL589832 EZG589822:EZH589832 FJC589822:FJD589832 FSY589822:FSZ589832 GCU589822:GCV589832 GMQ589822:GMR589832 GWM589822:GWN589832 HGI589822:HGJ589832 HQE589822:HQF589832 IAA589822:IAB589832 IJW589822:IJX589832 ITS589822:ITT589832 JDO589822:JDP589832 JNK589822:JNL589832 JXG589822:JXH589832 KHC589822:KHD589832 KQY589822:KQZ589832 LAU589822:LAV589832 LKQ589822:LKR589832 LUM589822:LUN589832 MEI589822:MEJ589832 MOE589822:MOF589832 MYA589822:MYB589832 NHW589822:NHX589832 NRS589822:NRT589832 OBO589822:OBP589832 OLK589822:OLL589832 OVG589822:OVH589832 PFC589822:PFD589832 POY589822:POZ589832 PYU589822:PYV589832 QIQ589822:QIR589832 QSM589822:QSN589832 RCI589822:RCJ589832 RME589822:RMF589832 RWA589822:RWB589832 SFW589822:SFX589832 SPS589822:SPT589832 SZO589822:SZP589832 TJK589822:TJL589832 TTG589822:TTH589832 UDC589822:UDD589832 UMY589822:UMZ589832 UWU589822:UWV589832 VGQ589822:VGR589832 VQM589822:VQN589832 WAI589822:WAJ589832 WKE589822:WKF589832 WUA589822:WUB589832 V655358:W655368 HO655358:HP655368 RK655358:RL655368 ABG655358:ABH655368 ALC655358:ALD655368 AUY655358:AUZ655368 BEU655358:BEV655368 BOQ655358:BOR655368 BYM655358:BYN655368 CII655358:CIJ655368 CSE655358:CSF655368 DCA655358:DCB655368 DLW655358:DLX655368 DVS655358:DVT655368 EFO655358:EFP655368 EPK655358:EPL655368 EZG655358:EZH655368 FJC655358:FJD655368 FSY655358:FSZ655368 GCU655358:GCV655368 GMQ655358:GMR655368 GWM655358:GWN655368 HGI655358:HGJ655368 HQE655358:HQF655368 IAA655358:IAB655368 IJW655358:IJX655368 ITS655358:ITT655368 JDO655358:JDP655368 JNK655358:JNL655368 JXG655358:JXH655368 KHC655358:KHD655368 KQY655358:KQZ655368 LAU655358:LAV655368 LKQ655358:LKR655368 LUM655358:LUN655368 MEI655358:MEJ655368 MOE655358:MOF655368 MYA655358:MYB655368 NHW655358:NHX655368 NRS655358:NRT655368 OBO655358:OBP655368 OLK655358:OLL655368 OVG655358:OVH655368 PFC655358:PFD655368 POY655358:POZ655368 PYU655358:PYV655368 QIQ655358:QIR655368 QSM655358:QSN655368 RCI655358:RCJ655368 RME655358:RMF655368 RWA655358:RWB655368 SFW655358:SFX655368 SPS655358:SPT655368 SZO655358:SZP655368 TJK655358:TJL655368 TTG655358:TTH655368 UDC655358:UDD655368 UMY655358:UMZ655368 UWU655358:UWV655368 VGQ655358:VGR655368 VQM655358:VQN655368 WAI655358:WAJ655368 WKE655358:WKF655368 WUA655358:WUB655368 V720894:W720904 HO720894:HP720904 RK720894:RL720904 ABG720894:ABH720904 ALC720894:ALD720904 AUY720894:AUZ720904 BEU720894:BEV720904 BOQ720894:BOR720904 BYM720894:BYN720904 CII720894:CIJ720904 CSE720894:CSF720904 DCA720894:DCB720904 DLW720894:DLX720904 DVS720894:DVT720904 EFO720894:EFP720904 EPK720894:EPL720904 EZG720894:EZH720904 FJC720894:FJD720904 FSY720894:FSZ720904 GCU720894:GCV720904 GMQ720894:GMR720904 GWM720894:GWN720904 HGI720894:HGJ720904 HQE720894:HQF720904 IAA720894:IAB720904 IJW720894:IJX720904 ITS720894:ITT720904 JDO720894:JDP720904 JNK720894:JNL720904 JXG720894:JXH720904 KHC720894:KHD720904 KQY720894:KQZ720904 LAU720894:LAV720904 LKQ720894:LKR720904 LUM720894:LUN720904 MEI720894:MEJ720904 MOE720894:MOF720904 MYA720894:MYB720904 NHW720894:NHX720904 NRS720894:NRT720904 OBO720894:OBP720904 OLK720894:OLL720904 OVG720894:OVH720904 PFC720894:PFD720904 POY720894:POZ720904 PYU720894:PYV720904 QIQ720894:QIR720904 QSM720894:QSN720904 RCI720894:RCJ720904 RME720894:RMF720904 RWA720894:RWB720904 SFW720894:SFX720904 SPS720894:SPT720904 SZO720894:SZP720904 TJK720894:TJL720904 TTG720894:TTH720904 UDC720894:UDD720904 UMY720894:UMZ720904 UWU720894:UWV720904 VGQ720894:VGR720904 VQM720894:VQN720904 WAI720894:WAJ720904 WKE720894:WKF720904 WUA720894:WUB720904 V786430:W786440 HO786430:HP786440 RK786430:RL786440 ABG786430:ABH786440 ALC786430:ALD786440 AUY786430:AUZ786440 BEU786430:BEV786440 BOQ786430:BOR786440 BYM786430:BYN786440 CII786430:CIJ786440 CSE786430:CSF786440 DCA786430:DCB786440 DLW786430:DLX786440 DVS786430:DVT786440 EFO786430:EFP786440 EPK786430:EPL786440 EZG786430:EZH786440 FJC786430:FJD786440 FSY786430:FSZ786440 GCU786430:GCV786440 GMQ786430:GMR786440 GWM786430:GWN786440 HGI786430:HGJ786440 HQE786430:HQF786440 IAA786430:IAB786440 IJW786430:IJX786440 ITS786430:ITT786440 JDO786430:JDP786440 JNK786430:JNL786440 JXG786430:JXH786440 KHC786430:KHD786440 KQY786430:KQZ786440 LAU786430:LAV786440 LKQ786430:LKR786440 LUM786430:LUN786440 MEI786430:MEJ786440 MOE786430:MOF786440 MYA786430:MYB786440 NHW786430:NHX786440 NRS786430:NRT786440 OBO786430:OBP786440 OLK786430:OLL786440 OVG786430:OVH786440 PFC786430:PFD786440 POY786430:POZ786440 PYU786430:PYV786440 QIQ786430:QIR786440 QSM786430:QSN786440 RCI786430:RCJ786440 RME786430:RMF786440 RWA786430:RWB786440 SFW786430:SFX786440 SPS786430:SPT786440 SZO786430:SZP786440 TJK786430:TJL786440 TTG786430:TTH786440 UDC786430:UDD786440 UMY786430:UMZ786440 UWU786430:UWV786440 VGQ786430:VGR786440 VQM786430:VQN786440 WAI786430:WAJ786440 WKE786430:WKF786440 WUA786430:WUB786440 V851966:W851976 HO851966:HP851976 RK851966:RL851976 ABG851966:ABH851976 ALC851966:ALD851976 AUY851966:AUZ851976 BEU851966:BEV851976 BOQ851966:BOR851976 BYM851966:BYN851976 CII851966:CIJ851976 CSE851966:CSF851976 DCA851966:DCB851976 DLW851966:DLX851976 DVS851966:DVT851976 EFO851966:EFP851976 EPK851966:EPL851976 EZG851966:EZH851976 FJC851966:FJD851976 FSY851966:FSZ851976 GCU851966:GCV851976 GMQ851966:GMR851976 GWM851966:GWN851976 HGI851966:HGJ851976 HQE851966:HQF851976 IAA851966:IAB851976 IJW851966:IJX851976 ITS851966:ITT851976 JDO851966:JDP851976 JNK851966:JNL851976 JXG851966:JXH851976 KHC851966:KHD851976 KQY851966:KQZ851976 LAU851966:LAV851976 LKQ851966:LKR851976 LUM851966:LUN851976 MEI851966:MEJ851976 MOE851966:MOF851976 MYA851966:MYB851976 NHW851966:NHX851976 NRS851966:NRT851976 OBO851966:OBP851976 OLK851966:OLL851976 OVG851966:OVH851976 PFC851966:PFD851976 POY851966:POZ851976 PYU851966:PYV851976 QIQ851966:QIR851976 QSM851966:QSN851976 RCI851966:RCJ851976 RME851966:RMF851976 RWA851966:RWB851976 SFW851966:SFX851976 SPS851966:SPT851976 SZO851966:SZP851976 TJK851966:TJL851976 TTG851966:TTH851976 UDC851966:UDD851976 UMY851966:UMZ851976 UWU851966:UWV851976 VGQ851966:VGR851976 VQM851966:VQN851976 WAI851966:WAJ851976 WKE851966:WKF851976 WUA851966:WUB851976 V917502:W917512 HO917502:HP917512 RK917502:RL917512 ABG917502:ABH917512 ALC917502:ALD917512 AUY917502:AUZ917512 BEU917502:BEV917512 BOQ917502:BOR917512 BYM917502:BYN917512 CII917502:CIJ917512 CSE917502:CSF917512 DCA917502:DCB917512 DLW917502:DLX917512 DVS917502:DVT917512 EFO917502:EFP917512 EPK917502:EPL917512 EZG917502:EZH917512 FJC917502:FJD917512 FSY917502:FSZ917512 GCU917502:GCV917512 GMQ917502:GMR917512 GWM917502:GWN917512 HGI917502:HGJ917512 HQE917502:HQF917512 IAA917502:IAB917512 IJW917502:IJX917512 ITS917502:ITT917512 JDO917502:JDP917512 JNK917502:JNL917512 JXG917502:JXH917512 KHC917502:KHD917512 KQY917502:KQZ917512 LAU917502:LAV917512 LKQ917502:LKR917512 LUM917502:LUN917512 MEI917502:MEJ917512 MOE917502:MOF917512 MYA917502:MYB917512 NHW917502:NHX917512 NRS917502:NRT917512 OBO917502:OBP917512 OLK917502:OLL917512 OVG917502:OVH917512 PFC917502:PFD917512 POY917502:POZ917512 PYU917502:PYV917512 QIQ917502:QIR917512 QSM917502:QSN917512 RCI917502:RCJ917512 RME917502:RMF917512 RWA917502:RWB917512 SFW917502:SFX917512 SPS917502:SPT917512 SZO917502:SZP917512 TJK917502:TJL917512 TTG917502:TTH917512 UDC917502:UDD917512 UMY917502:UMZ917512 UWU917502:UWV917512 VGQ917502:VGR917512 VQM917502:VQN917512 WAI917502:WAJ917512 WKE917502:WKF917512 WUA917502:WUB917512 V983038:W983048 HO983038:HP983048 RK983038:RL983048 ABG983038:ABH983048 ALC983038:ALD983048 AUY983038:AUZ983048 BEU983038:BEV983048 BOQ983038:BOR983048 BYM983038:BYN983048 CII983038:CIJ983048 CSE983038:CSF983048 DCA983038:DCB983048 DLW983038:DLX983048 DVS983038:DVT983048 EFO983038:EFP983048 EPK983038:EPL983048 EZG983038:EZH983048 FJC983038:FJD983048 FSY983038:FSZ983048 GCU983038:GCV983048 GMQ983038:GMR983048 GWM983038:GWN983048 HGI983038:HGJ983048 HQE983038:HQF983048 IAA983038:IAB983048 IJW983038:IJX983048 ITS983038:ITT983048 JDO983038:JDP983048 JNK983038:JNL983048 JXG983038:JXH983048 KHC983038:KHD983048 KQY983038:KQZ983048 LAU983038:LAV983048 LKQ983038:LKR983048 LUM983038:LUN983048 MEI983038:MEJ983048 MOE983038:MOF983048 MYA983038:MYB983048 NHW983038:NHX983048 NRS983038:NRT983048 OBO983038:OBP983048 OLK983038:OLL983048 OVG983038:OVH983048 PFC983038:PFD983048 POY983038:POZ983048 PYU983038:PYV983048 QIQ983038:QIR983048 QSM983038:QSN983048 RCI983038:RCJ983048 RME983038:RMF983048 RWA983038:RWB983048 SFW983038:SFX983048 SPS983038:SPT983048 SZO983038:SZP983048 TJK983038:TJL983048 TTG983038:TTH983048 UDC983038:UDD983048 UMY983038:UMZ983048 UWU983038:UWV983048 VGQ983038:VGR983048 VQM983038:VQN983048 WAI983038:WAJ983048 WKE983038:WKF983048 WUA983038:WUB983048 X106:Y116 HQ106:HR116 RM106:RN116 ABI106:ABJ116 ALE106:ALF116 AVA106:AVB116 BEW106:BEX116 BOS106:BOT116 BYO106:BYP116 CIK106:CIL116 CSG106:CSH116 DCC106:DCD116 DLY106:DLZ116 DVU106:DVV116 EFQ106:EFR116 EPM106:EPN116 EZI106:EZJ116 FJE106:FJF116 FTA106:FTB116 GCW106:GCX116 GMS106:GMT116 GWO106:GWP116 HGK106:HGL116 HQG106:HQH116 IAC106:IAD116 IJY106:IJZ116 ITU106:ITV116 JDQ106:JDR116 JNM106:JNN116 JXI106:JXJ116 KHE106:KHF116 KRA106:KRB116 LAW106:LAX116 LKS106:LKT116 LUO106:LUP116 MEK106:MEL116 MOG106:MOH116 MYC106:MYD116 NHY106:NHZ116 NRU106:NRV116 OBQ106:OBR116 OLM106:OLN116 OVI106:OVJ116 PFE106:PFF116 PPA106:PPB116 PYW106:PYX116 QIS106:QIT116 QSO106:QSP116 RCK106:RCL116 RMG106:RMH116 RWC106:RWD116 SFY106:SFZ116 SPU106:SPV116 SZQ106:SZR116 TJM106:TJN116 TTI106:TTJ116 UDE106:UDF116 UNA106:UNB116 UWW106:UWX116 VGS106:VGT116 VQO106:VQP116 WAK106:WAL116 WKG106:WKH116 WUC106:WUD116 Y65534:Z65544 HR65534:HS65544 RN65534:RO65544 ABJ65534:ABK65544 ALF65534:ALG65544 AVB65534:AVC65544 BEX65534:BEY65544 BOT65534:BOU65544 BYP65534:BYQ65544 CIL65534:CIM65544 CSH65534:CSI65544 DCD65534:DCE65544 DLZ65534:DMA65544 DVV65534:DVW65544 EFR65534:EFS65544 EPN65534:EPO65544 EZJ65534:EZK65544 FJF65534:FJG65544 FTB65534:FTC65544 GCX65534:GCY65544 GMT65534:GMU65544 GWP65534:GWQ65544 HGL65534:HGM65544 HQH65534:HQI65544 IAD65534:IAE65544 IJZ65534:IKA65544 ITV65534:ITW65544 JDR65534:JDS65544 JNN65534:JNO65544 JXJ65534:JXK65544 KHF65534:KHG65544 KRB65534:KRC65544 LAX65534:LAY65544 LKT65534:LKU65544 LUP65534:LUQ65544 MEL65534:MEM65544 MOH65534:MOI65544 MYD65534:MYE65544 NHZ65534:NIA65544 NRV65534:NRW65544 OBR65534:OBS65544 OLN65534:OLO65544 OVJ65534:OVK65544 PFF65534:PFG65544 PPB65534:PPC65544 PYX65534:PYY65544 QIT65534:QIU65544 QSP65534:QSQ65544 RCL65534:RCM65544 RMH65534:RMI65544 RWD65534:RWE65544 SFZ65534:SGA65544 SPV65534:SPW65544 SZR65534:SZS65544 TJN65534:TJO65544 TTJ65534:TTK65544 UDF65534:UDG65544 UNB65534:UNC65544 UWX65534:UWY65544 VGT65534:VGU65544 VQP65534:VQQ65544 WAL65534:WAM65544 WKH65534:WKI65544 WUD65534:WUE65544 Y131070:Z131080 HR131070:HS131080 RN131070:RO131080 ABJ131070:ABK131080 ALF131070:ALG131080 AVB131070:AVC131080 BEX131070:BEY131080 BOT131070:BOU131080 BYP131070:BYQ131080 CIL131070:CIM131080 CSH131070:CSI131080 DCD131070:DCE131080 DLZ131070:DMA131080 DVV131070:DVW131080 EFR131070:EFS131080 EPN131070:EPO131080 EZJ131070:EZK131080 FJF131070:FJG131080 FTB131070:FTC131080 GCX131070:GCY131080 GMT131070:GMU131080 GWP131070:GWQ131080 HGL131070:HGM131080 HQH131070:HQI131080 IAD131070:IAE131080 IJZ131070:IKA131080 ITV131070:ITW131080 JDR131070:JDS131080 JNN131070:JNO131080 JXJ131070:JXK131080 KHF131070:KHG131080 KRB131070:KRC131080 LAX131070:LAY131080 LKT131070:LKU131080 LUP131070:LUQ131080 MEL131070:MEM131080 MOH131070:MOI131080 MYD131070:MYE131080 NHZ131070:NIA131080 NRV131070:NRW131080 OBR131070:OBS131080 OLN131070:OLO131080 OVJ131070:OVK131080 PFF131070:PFG131080 PPB131070:PPC131080 PYX131070:PYY131080 QIT131070:QIU131080 QSP131070:QSQ131080 RCL131070:RCM131080 RMH131070:RMI131080 RWD131070:RWE131080 SFZ131070:SGA131080 SPV131070:SPW131080 SZR131070:SZS131080 TJN131070:TJO131080 TTJ131070:TTK131080 UDF131070:UDG131080 UNB131070:UNC131080 UWX131070:UWY131080 VGT131070:VGU131080 VQP131070:VQQ131080 WAL131070:WAM131080 WKH131070:WKI131080 WUD131070:WUE131080 Y196606:Z196616 HR196606:HS196616 RN196606:RO196616 ABJ196606:ABK196616 ALF196606:ALG196616 AVB196606:AVC196616 BEX196606:BEY196616 BOT196606:BOU196616 BYP196606:BYQ196616 CIL196606:CIM196616 CSH196606:CSI196616 DCD196606:DCE196616 DLZ196606:DMA196616 DVV196606:DVW196616 EFR196606:EFS196616 EPN196606:EPO196616 EZJ196606:EZK196616 FJF196606:FJG196616 FTB196606:FTC196616 GCX196606:GCY196616 GMT196606:GMU196616 GWP196606:GWQ196616 HGL196606:HGM196616 HQH196606:HQI196616 IAD196606:IAE196616 IJZ196606:IKA196616 ITV196606:ITW196616 JDR196606:JDS196616 JNN196606:JNO196616 JXJ196606:JXK196616 KHF196606:KHG196616 KRB196606:KRC196616 LAX196606:LAY196616 LKT196606:LKU196616 LUP196606:LUQ196616 MEL196606:MEM196616 MOH196606:MOI196616 MYD196606:MYE196616 NHZ196606:NIA196616 NRV196606:NRW196616 OBR196606:OBS196616 OLN196606:OLO196616 OVJ196606:OVK196616 PFF196606:PFG196616 PPB196606:PPC196616 PYX196606:PYY196616 QIT196606:QIU196616 QSP196606:QSQ196616 RCL196606:RCM196616 RMH196606:RMI196616 RWD196606:RWE196616 SFZ196606:SGA196616 SPV196606:SPW196616 SZR196606:SZS196616 TJN196606:TJO196616 TTJ196606:TTK196616 UDF196606:UDG196616 UNB196606:UNC196616 UWX196606:UWY196616 VGT196606:VGU196616 VQP196606:VQQ196616 WAL196606:WAM196616 WKH196606:WKI196616 WUD196606:WUE196616 Y262142:Z262152 HR262142:HS262152 RN262142:RO262152 ABJ262142:ABK262152 ALF262142:ALG262152 AVB262142:AVC262152 BEX262142:BEY262152 BOT262142:BOU262152 BYP262142:BYQ262152 CIL262142:CIM262152 CSH262142:CSI262152 DCD262142:DCE262152 DLZ262142:DMA262152 DVV262142:DVW262152 EFR262142:EFS262152 EPN262142:EPO262152 EZJ262142:EZK262152 FJF262142:FJG262152 FTB262142:FTC262152 GCX262142:GCY262152 GMT262142:GMU262152 GWP262142:GWQ262152 HGL262142:HGM262152 HQH262142:HQI262152 IAD262142:IAE262152 IJZ262142:IKA262152 ITV262142:ITW262152 JDR262142:JDS262152 JNN262142:JNO262152 JXJ262142:JXK262152 KHF262142:KHG262152 KRB262142:KRC262152 LAX262142:LAY262152 LKT262142:LKU262152 LUP262142:LUQ262152 MEL262142:MEM262152 MOH262142:MOI262152 MYD262142:MYE262152 NHZ262142:NIA262152 NRV262142:NRW262152 OBR262142:OBS262152 OLN262142:OLO262152 OVJ262142:OVK262152 PFF262142:PFG262152 PPB262142:PPC262152 PYX262142:PYY262152 QIT262142:QIU262152 QSP262142:QSQ262152 RCL262142:RCM262152 RMH262142:RMI262152 RWD262142:RWE262152 SFZ262142:SGA262152 SPV262142:SPW262152 SZR262142:SZS262152 TJN262142:TJO262152 TTJ262142:TTK262152 UDF262142:UDG262152 UNB262142:UNC262152 UWX262142:UWY262152 VGT262142:VGU262152 VQP262142:VQQ262152 WAL262142:WAM262152 WKH262142:WKI262152 WUD262142:WUE262152 Y327678:Z327688 HR327678:HS327688 RN327678:RO327688 ABJ327678:ABK327688 ALF327678:ALG327688 AVB327678:AVC327688 BEX327678:BEY327688 BOT327678:BOU327688 BYP327678:BYQ327688 CIL327678:CIM327688 CSH327678:CSI327688 DCD327678:DCE327688 DLZ327678:DMA327688 DVV327678:DVW327688 EFR327678:EFS327688 EPN327678:EPO327688 EZJ327678:EZK327688 FJF327678:FJG327688 FTB327678:FTC327688 GCX327678:GCY327688 GMT327678:GMU327688 GWP327678:GWQ327688 HGL327678:HGM327688 HQH327678:HQI327688 IAD327678:IAE327688 IJZ327678:IKA327688 ITV327678:ITW327688 JDR327678:JDS327688 JNN327678:JNO327688 JXJ327678:JXK327688 KHF327678:KHG327688 KRB327678:KRC327688 LAX327678:LAY327688 LKT327678:LKU327688 LUP327678:LUQ327688 MEL327678:MEM327688 MOH327678:MOI327688 MYD327678:MYE327688 NHZ327678:NIA327688 NRV327678:NRW327688 OBR327678:OBS327688 OLN327678:OLO327688 OVJ327678:OVK327688 PFF327678:PFG327688 PPB327678:PPC327688 PYX327678:PYY327688 QIT327678:QIU327688 QSP327678:QSQ327688 RCL327678:RCM327688 RMH327678:RMI327688 RWD327678:RWE327688 SFZ327678:SGA327688 SPV327678:SPW327688 SZR327678:SZS327688 TJN327678:TJO327688 TTJ327678:TTK327688 UDF327678:UDG327688 UNB327678:UNC327688 UWX327678:UWY327688 VGT327678:VGU327688 VQP327678:VQQ327688 WAL327678:WAM327688 WKH327678:WKI327688 WUD327678:WUE327688 Y393214:Z393224 HR393214:HS393224 RN393214:RO393224 ABJ393214:ABK393224 ALF393214:ALG393224 AVB393214:AVC393224 BEX393214:BEY393224 BOT393214:BOU393224 BYP393214:BYQ393224 CIL393214:CIM393224 CSH393214:CSI393224 DCD393214:DCE393224 DLZ393214:DMA393224 DVV393214:DVW393224 EFR393214:EFS393224 EPN393214:EPO393224 EZJ393214:EZK393224 FJF393214:FJG393224 FTB393214:FTC393224 GCX393214:GCY393224 GMT393214:GMU393224 GWP393214:GWQ393224 HGL393214:HGM393224 HQH393214:HQI393224 IAD393214:IAE393224 IJZ393214:IKA393224 ITV393214:ITW393224 JDR393214:JDS393224 JNN393214:JNO393224 JXJ393214:JXK393224 KHF393214:KHG393224 KRB393214:KRC393224 LAX393214:LAY393224 LKT393214:LKU393224 LUP393214:LUQ393224 MEL393214:MEM393224 MOH393214:MOI393224 MYD393214:MYE393224 NHZ393214:NIA393224 NRV393214:NRW393224 OBR393214:OBS393224 OLN393214:OLO393224 OVJ393214:OVK393224 PFF393214:PFG393224 PPB393214:PPC393224 PYX393214:PYY393224 QIT393214:QIU393224 QSP393214:QSQ393224 RCL393214:RCM393224 RMH393214:RMI393224 RWD393214:RWE393224 SFZ393214:SGA393224 SPV393214:SPW393224 SZR393214:SZS393224 TJN393214:TJO393224 TTJ393214:TTK393224 UDF393214:UDG393224 UNB393214:UNC393224 UWX393214:UWY393224 VGT393214:VGU393224 VQP393214:VQQ393224 WAL393214:WAM393224 WKH393214:WKI393224 WUD393214:WUE393224 Y458750:Z458760 HR458750:HS458760 RN458750:RO458760 ABJ458750:ABK458760 ALF458750:ALG458760 AVB458750:AVC458760 BEX458750:BEY458760 BOT458750:BOU458760 BYP458750:BYQ458760 CIL458750:CIM458760 CSH458750:CSI458760 DCD458750:DCE458760 DLZ458750:DMA458760 DVV458750:DVW458760 EFR458750:EFS458760 EPN458750:EPO458760 EZJ458750:EZK458760 FJF458750:FJG458760 FTB458750:FTC458760 GCX458750:GCY458760 GMT458750:GMU458760 GWP458750:GWQ458760 HGL458750:HGM458760 HQH458750:HQI458760 IAD458750:IAE458760 IJZ458750:IKA458760 ITV458750:ITW458760 JDR458750:JDS458760 JNN458750:JNO458760 JXJ458750:JXK458760 KHF458750:KHG458760 KRB458750:KRC458760 LAX458750:LAY458760 LKT458750:LKU458760 LUP458750:LUQ458760 MEL458750:MEM458760 MOH458750:MOI458760 MYD458750:MYE458760 NHZ458750:NIA458760 NRV458750:NRW458760 OBR458750:OBS458760 OLN458750:OLO458760 OVJ458750:OVK458760 PFF458750:PFG458760 PPB458750:PPC458760 PYX458750:PYY458760 QIT458750:QIU458760 QSP458750:QSQ458760 RCL458750:RCM458760 RMH458750:RMI458760 RWD458750:RWE458760 SFZ458750:SGA458760 SPV458750:SPW458760 SZR458750:SZS458760 TJN458750:TJO458760 TTJ458750:TTK458760 UDF458750:UDG458760 UNB458750:UNC458760 UWX458750:UWY458760 VGT458750:VGU458760 VQP458750:VQQ458760 WAL458750:WAM458760 WKH458750:WKI458760 WUD458750:WUE458760 Y524286:Z524296 HR524286:HS524296 RN524286:RO524296 ABJ524286:ABK524296 ALF524286:ALG524296 AVB524286:AVC524296 BEX524286:BEY524296 BOT524286:BOU524296 BYP524286:BYQ524296 CIL524286:CIM524296 CSH524286:CSI524296 DCD524286:DCE524296 DLZ524286:DMA524296 DVV524286:DVW524296 EFR524286:EFS524296 EPN524286:EPO524296 EZJ524286:EZK524296 FJF524286:FJG524296 FTB524286:FTC524296 GCX524286:GCY524296 GMT524286:GMU524296 GWP524286:GWQ524296 HGL524286:HGM524296 HQH524286:HQI524296 IAD524286:IAE524296 IJZ524286:IKA524296 ITV524286:ITW524296 JDR524286:JDS524296 JNN524286:JNO524296 JXJ524286:JXK524296 KHF524286:KHG524296 KRB524286:KRC524296 LAX524286:LAY524296 LKT524286:LKU524296 LUP524286:LUQ524296 MEL524286:MEM524296 MOH524286:MOI524296 MYD524286:MYE524296 NHZ524286:NIA524296 NRV524286:NRW524296 OBR524286:OBS524296 OLN524286:OLO524296 OVJ524286:OVK524296 PFF524286:PFG524296 PPB524286:PPC524296 PYX524286:PYY524296 QIT524286:QIU524296 QSP524286:QSQ524296 RCL524286:RCM524296 RMH524286:RMI524296 RWD524286:RWE524296 SFZ524286:SGA524296 SPV524286:SPW524296 SZR524286:SZS524296 TJN524286:TJO524296 TTJ524286:TTK524296 UDF524286:UDG524296 UNB524286:UNC524296 UWX524286:UWY524296 VGT524286:VGU524296 VQP524286:VQQ524296 WAL524286:WAM524296 WKH524286:WKI524296 WUD524286:WUE524296 Y589822:Z589832 HR589822:HS589832 RN589822:RO589832 ABJ589822:ABK589832 ALF589822:ALG589832 AVB589822:AVC589832 BEX589822:BEY589832 BOT589822:BOU589832 BYP589822:BYQ589832 CIL589822:CIM589832 CSH589822:CSI589832 DCD589822:DCE589832 DLZ589822:DMA589832 DVV589822:DVW589832 EFR589822:EFS589832 EPN589822:EPO589832 EZJ589822:EZK589832 FJF589822:FJG589832 FTB589822:FTC589832 GCX589822:GCY589832 GMT589822:GMU589832 GWP589822:GWQ589832 HGL589822:HGM589832 HQH589822:HQI589832 IAD589822:IAE589832 IJZ589822:IKA589832 ITV589822:ITW589832 JDR589822:JDS589832 JNN589822:JNO589832 JXJ589822:JXK589832 KHF589822:KHG589832 KRB589822:KRC589832 LAX589822:LAY589832 LKT589822:LKU589832 LUP589822:LUQ589832 MEL589822:MEM589832 MOH589822:MOI589832 MYD589822:MYE589832 NHZ589822:NIA589832 NRV589822:NRW589832 OBR589822:OBS589832 OLN589822:OLO589832 OVJ589822:OVK589832 PFF589822:PFG589832 PPB589822:PPC589832 PYX589822:PYY589832 QIT589822:QIU589832 QSP589822:QSQ589832 RCL589822:RCM589832 RMH589822:RMI589832 RWD589822:RWE589832 SFZ589822:SGA589832 SPV589822:SPW589832 SZR589822:SZS589832 TJN589822:TJO589832 TTJ589822:TTK589832 UDF589822:UDG589832 UNB589822:UNC589832 UWX589822:UWY589832 VGT589822:VGU589832 VQP589822:VQQ589832 WAL589822:WAM589832 WKH589822:WKI589832 WUD589822:WUE589832 Y655358:Z655368 HR655358:HS655368 RN655358:RO655368 ABJ655358:ABK655368 ALF655358:ALG655368 AVB655358:AVC655368 BEX655358:BEY655368 BOT655358:BOU655368 BYP655358:BYQ655368 CIL655358:CIM655368 CSH655358:CSI655368 DCD655358:DCE655368 DLZ655358:DMA655368 DVV655358:DVW655368 EFR655358:EFS655368 EPN655358:EPO655368 EZJ655358:EZK655368 FJF655358:FJG655368 FTB655358:FTC655368 GCX655358:GCY655368 GMT655358:GMU655368 GWP655358:GWQ655368 HGL655358:HGM655368 HQH655358:HQI655368 IAD655358:IAE655368 IJZ655358:IKA655368 ITV655358:ITW655368 JDR655358:JDS655368 JNN655358:JNO655368 JXJ655358:JXK655368 KHF655358:KHG655368 KRB655358:KRC655368 LAX655358:LAY655368 LKT655358:LKU655368 LUP655358:LUQ655368 MEL655358:MEM655368 MOH655358:MOI655368 MYD655358:MYE655368 NHZ655358:NIA655368 NRV655358:NRW655368 OBR655358:OBS655368 OLN655358:OLO655368 OVJ655358:OVK655368 PFF655358:PFG655368 PPB655358:PPC655368 PYX655358:PYY655368 QIT655358:QIU655368 QSP655358:QSQ655368 RCL655358:RCM655368 RMH655358:RMI655368 RWD655358:RWE655368 SFZ655358:SGA655368 SPV655358:SPW655368 SZR655358:SZS655368 TJN655358:TJO655368 TTJ655358:TTK655368 UDF655358:UDG655368 UNB655358:UNC655368 UWX655358:UWY655368 VGT655358:VGU655368 VQP655358:VQQ655368 WAL655358:WAM655368 WKH655358:WKI655368 WUD655358:WUE655368 Y720894:Z720904 HR720894:HS720904 RN720894:RO720904 ABJ720894:ABK720904 ALF720894:ALG720904 AVB720894:AVC720904 BEX720894:BEY720904 BOT720894:BOU720904 BYP720894:BYQ720904 CIL720894:CIM720904 CSH720894:CSI720904 DCD720894:DCE720904 DLZ720894:DMA720904 DVV720894:DVW720904 EFR720894:EFS720904 EPN720894:EPO720904 EZJ720894:EZK720904 FJF720894:FJG720904 FTB720894:FTC720904 GCX720894:GCY720904 GMT720894:GMU720904 GWP720894:GWQ720904 HGL720894:HGM720904 HQH720894:HQI720904 IAD720894:IAE720904 IJZ720894:IKA720904 ITV720894:ITW720904 JDR720894:JDS720904 JNN720894:JNO720904 JXJ720894:JXK720904 KHF720894:KHG720904 KRB720894:KRC720904 LAX720894:LAY720904 LKT720894:LKU720904 LUP720894:LUQ720904 MEL720894:MEM720904 MOH720894:MOI720904 MYD720894:MYE720904 NHZ720894:NIA720904 NRV720894:NRW720904 OBR720894:OBS720904 OLN720894:OLO720904 OVJ720894:OVK720904 PFF720894:PFG720904 PPB720894:PPC720904 PYX720894:PYY720904 QIT720894:QIU720904 QSP720894:QSQ720904 RCL720894:RCM720904 RMH720894:RMI720904 RWD720894:RWE720904 SFZ720894:SGA720904 SPV720894:SPW720904 SZR720894:SZS720904 TJN720894:TJO720904 TTJ720894:TTK720904 UDF720894:UDG720904 UNB720894:UNC720904 UWX720894:UWY720904 VGT720894:VGU720904 VQP720894:VQQ720904 WAL720894:WAM720904 WKH720894:WKI720904 WUD720894:WUE720904 Y786430:Z786440 HR786430:HS786440 RN786430:RO786440 ABJ786430:ABK786440 ALF786430:ALG786440 AVB786430:AVC786440 BEX786430:BEY786440 BOT786430:BOU786440 BYP786430:BYQ786440 CIL786430:CIM786440 CSH786430:CSI786440 DCD786430:DCE786440 DLZ786430:DMA786440 DVV786430:DVW786440 EFR786430:EFS786440 EPN786430:EPO786440 EZJ786430:EZK786440 FJF786430:FJG786440 FTB786430:FTC786440 GCX786430:GCY786440 GMT786430:GMU786440 GWP786430:GWQ786440 HGL786430:HGM786440 HQH786430:HQI786440 IAD786430:IAE786440 IJZ786430:IKA786440 ITV786430:ITW786440 JDR786430:JDS786440 JNN786430:JNO786440 JXJ786430:JXK786440 KHF786430:KHG786440 KRB786430:KRC786440 LAX786430:LAY786440 LKT786430:LKU786440 LUP786430:LUQ786440 MEL786430:MEM786440 MOH786430:MOI786440 MYD786430:MYE786440 NHZ786430:NIA786440 NRV786430:NRW786440 OBR786430:OBS786440 OLN786430:OLO786440 OVJ786430:OVK786440 PFF786430:PFG786440 PPB786430:PPC786440 PYX786430:PYY786440 QIT786430:QIU786440 QSP786430:QSQ786440 RCL786430:RCM786440 RMH786430:RMI786440 RWD786430:RWE786440 SFZ786430:SGA786440 SPV786430:SPW786440 SZR786430:SZS786440 TJN786430:TJO786440 TTJ786430:TTK786440 UDF786430:UDG786440 UNB786430:UNC786440 UWX786430:UWY786440 VGT786430:VGU786440 VQP786430:VQQ786440 WAL786430:WAM786440 WKH786430:WKI786440 WUD786430:WUE786440 Y851966:Z851976 HR851966:HS851976 RN851966:RO851976 ABJ851966:ABK851976 ALF851966:ALG851976 AVB851966:AVC851976 BEX851966:BEY851976 BOT851966:BOU851976 BYP851966:BYQ851976 CIL851966:CIM851976 CSH851966:CSI851976 DCD851966:DCE851976 DLZ851966:DMA851976 DVV851966:DVW851976 EFR851966:EFS851976 EPN851966:EPO851976 EZJ851966:EZK851976 FJF851966:FJG851976 FTB851966:FTC851976 GCX851966:GCY851976 GMT851966:GMU851976 GWP851966:GWQ851976 HGL851966:HGM851976 HQH851966:HQI851976 IAD851966:IAE851976 IJZ851966:IKA851976 ITV851966:ITW851976 JDR851966:JDS851976 JNN851966:JNO851976 JXJ851966:JXK851976 KHF851966:KHG851976 KRB851966:KRC851976 LAX851966:LAY851976 LKT851966:LKU851976 LUP851966:LUQ851976 MEL851966:MEM851976 MOH851966:MOI851976 MYD851966:MYE851976 NHZ851966:NIA851976 NRV851966:NRW851976 OBR851966:OBS851976 OLN851966:OLO851976 OVJ851966:OVK851976 PFF851966:PFG851976 PPB851966:PPC851976 PYX851966:PYY851976 QIT851966:QIU851976 QSP851966:QSQ851976 RCL851966:RCM851976 RMH851966:RMI851976 RWD851966:RWE851976 SFZ851966:SGA851976 SPV851966:SPW851976 SZR851966:SZS851976 TJN851966:TJO851976 TTJ851966:TTK851976 UDF851966:UDG851976 UNB851966:UNC851976 UWX851966:UWY851976 VGT851966:VGU851976 VQP851966:VQQ851976 WAL851966:WAM851976 WKH851966:WKI851976 WUD851966:WUE851976 Y917502:Z917512 HR917502:HS917512 RN917502:RO917512 ABJ917502:ABK917512 ALF917502:ALG917512 AVB917502:AVC917512 BEX917502:BEY917512 BOT917502:BOU917512 BYP917502:BYQ917512 CIL917502:CIM917512 CSH917502:CSI917512 DCD917502:DCE917512 DLZ917502:DMA917512 DVV917502:DVW917512 EFR917502:EFS917512 EPN917502:EPO917512 EZJ917502:EZK917512 FJF917502:FJG917512 FTB917502:FTC917512 GCX917502:GCY917512 GMT917502:GMU917512 GWP917502:GWQ917512 HGL917502:HGM917512 HQH917502:HQI917512 IAD917502:IAE917512 IJZ917502:IKA917512 ITV917502:ITW917512 JDR917502:JDS917512 JNN917502:JNO917512 JXJ917502:JXK917512 KHF917502:KHG917512 KRB917502:KRC917512 LAX917502:LAY917512 LKT917502:LKU917512 LUP917502:LUQ917512 MEL917502:MEM917512 MOH917502:MOI917512 MYD917502:MYE917512 NHZ917502:NIA917512 NRV917502:NRW917512 OBR917502:OBS917512 OLN917502:OLO917512 OVJ917502:OVK917512 PFF917502:PFG917512 PPB917502:PPC917512 PYX917502:PYY917512 QIT917502:QIU917512 QSP917502:QSQ917512 RCL917502:RCM917512 RMH917502:RMI917512 RWD917502:RWE917512 SFZ917502:SGA917512 SPV917502:SPW917512 SZR917502:SZS917512 TJN917502:TJO917512 TTJ917502:TTK917512 UDF917502:UDG917512 UNB917502:UNC917512 UWX917502:UWY917512 VGT917502:VGU917512 VQP917502:VQQ917512 WAL917502:WAM917512 WKH917502:WKI917512 WUD917502:WUE917512 Y983038:Z983048 HR983038:HS983048 RN983038:RO983048 ABJ983038:ABK983048 ALF983038:ALG983048 AVB983038:AVC983048 BEX983038:BEY983048 BOT983038:BOU983048 BYP983038:BYQ983048 CIL983038:CIM983048 CSH983038:CSI983048 DCD983038:DCE983048 DLZ983038:DMA983048 DVV983038:DVW983048 EFR983038:EFS983048 EPN983038:EPO983048 EZJ983038:EZK983048 FJF983038:FJG983048 FTB983038:FTC983048 GCX983038:GCY983048 GMT983038:GMU983048 GWP983038:GWQ983048 HGL983038:HGM983048 HQH983038:HQI983048 IAD983038:IAE983048 IJZ983038:IKA983048 ITV983038:ITW983048 JDR983038:JDS983048 JNN983038:JNO983048 JXJ983038:JXK983048 KHF983038:KHG983048 KRB983038:KRC983048 LAX983038:LAY983048 LKT983038:LKU983048 LUP983038:LUQ983048 MEL983038:MEM983048 MOH983038:MOI983048 MYD983038:MYE983048 NHZ983038:NIA983048 NRV983038:NRW983048 OBR983038:OBS983048 OLN983038:OLO983048 OVJ983038:OVK983048 PFF983038:PFG983048 PPB983038:PPC983048 PYX983038:PYY983048 QIT983038:QIU983048 QSP983038:QSQ983048 RCL983038:RCM983048 RMH983038:RMI983048 RWD983038:RWE983048 SFZ983038:SGA983048 SPV983038:SPW983048 SZR983038:SZS983048 TJN983038:TJO983048 TTJ983038:TTK983048 UDF983038:UDG983048 UNB983038:UNC983048 UWX983038:UWY983048 VGT983038:VGU983048 VQP983038:VQQ983048 WAL983038:WAM983048 WKH983038:WKI983048 WUD983038:WUE983048 KB104:KB115 TX104:TX115 ADT104:ADT115 ANP104:ANP115 AXL104:AXL115 BHH104:BHH115 BRD104:BRD115 CAZ104:CAZ115 CKV104:CKV115 CUR104:CUR115 DEN104:DEN115 DOJ104:DOJ115 DYF104:DYF115 EIB104:EIB115 ERX104:ERX115 FBT104:FBT115 FLP104:FLP115 FVL104:FVL115 GFH104:GFH115 GPD104:GPD115 GYZ104:GYZ115 HIV104:HIV115 HSR104:HSR115 ICN104:ICN115 IMJ104:IMJ115 IWF104:IWF115 JGB104:JGB115 JPX104:JPX115 JZT104:JZT115 KJP104:KJP115 KTL104:KTL115 LDH104:LDH115 LND104:LND115 LWZ104:LWZ115 MGV104:MGV115 MQR104:MQR115 NAN104:NAN115 NKJ104:NKJ115 NUF104:NUF115 OEB104:OEB115 ONX104:ONX115 OXT104:OXT115 PHP104:PHP115 PRL104:PRL115 QBH104:QBH115 QLD104:QLD115 QUZ104:QUZ115 REV104:REV115 ROR104:ROR115 RYN104:RYN115 SIJ104:SIJ115 SSF104:SSF115 TCB104:TCB115 TLX104:TLX115 TVT104:TVT115 UFP104:UFP115 UPL104:UPL115 UZH104:UZH115 VJD104:VJD115 VSZ104:VSZ115 WCV104:WCV115 WMR104:WMR115 WWN104:WWN115 KC65532:KC65543 TY65532:TY65543 ADU65532:ADU65543 ANQ65532:ANQ65543 AXM65532:AXM65543 BHI65532:BHI65543 BRE65532:BRE65543 CBA65532:CBA65543 CKW65532:CKW65543 CUS65532:CUS65543 DEO65532:DEO65543 DOK65532:DOK65543 DYG65532:DYG65543 EIC65532:EIC65543 ERY65532:ERY65543 FBU65532:FBU65543 FLQ65532:FLQ65543 FVM65532:FVM65543 GFI65532:GFI65543 GPE65532:GPE65543 GZA65532:GZA65543 HIW65532:HIW65543 HSS65532:HSS65543 ICO65532:ICO65543 IMK65532:IMK65543 IWG65532:IWG65543 JGC65532:JGC65543 JPY65532:JPY65543 JZU65532:JZU65543 KJQ65532:KJQ65543 KTM65532:KTM65543 LDI65532:LDI65543 LNE65532:LNE65543 LXA65532:LXA65543 MGW65532:MGW65543 MQS65532:MQS65543 NAO65532:NAO65543 NKK65532:NKK65543 NUG65532:NUG65543 OEC65532:OEC65543 ONY65532:ONY65543 OXU65532:OXU65543 PHQ65532:PHQ65543 PRM65532:PRM65543 QBI65532:QBI65543 QLE65532:QLE65543 QVA65532:QVA65543 REW65532:REW65543 ROS65532:ROS65543 RYO65532:RYO65543 SIK65532:SIK65543 SSG65532:SSG65543 TCC65532:TCC65543 TLY65532:TLY65543 TVU65532:TVU65543 UFQ65532:UFQ65543 UPM65532:UPM65543 UZI65532:UZI65543 VJE65532:VJE65543 VTA65532:VTA65543 WCW65532:WCW65543 WMS65532:WMS65543 WWO65532:WWO65543 KC131068:KC131079 TY131068:TY131079 ADU131068:ADU131079 ANQ131068:ANQ131079 AXM131068:AXM131079 BHI131068:BHI131079 BRE131068:BRE131079 CBA131068:CBA131079 CKW131068:CKW131079 CUS131068:CUS131079 DEO131068:DEO131079 DOK131068:DOK131079 DYG131068:DYG131079 EIC131068:EIC131079 ERY131068:ERY131079 FBU131068:FBU131079 FLQ131068:FLQ131079 FVM131068:FVM131079 GFI131068:GFI131079 GPE131068:GPE131079 GZA131068:GZA131079 HIW131068:HIW131079 HSS131068:HSS131079 ICO131068:ICO131079 IMK131068:IMK131079 IWG131068:IWG131079 JGC131068:JGC131079 JPY131068:JPY131079 JZU131068:JZU131079 KJQ131068:KJQ131079 KTM131068:KTM131079 LDI131068:LDI131079 LNE131068:LNE131079 LXA131068:LXA131079 MGW131068:MGW131079 MQS131068:MQS131079 NAO131068:NAO131079 NKK131068:NKK131079 NUG131068:NUG131079 OEC131068:OEC131079 ONY131068:ONY131079 OXU131068:OXU131079 PHQ131068:PHQ131079 PRM131068:PRM131079 QBI131068:QBI131079 QLE131068:QLE131079 QVA131068:QVA131079 REW131068:REW131079 ROS131068:ROS131079 RYO131068:RYO131079 SIK131068:SIK131079 SSG131068:SSG131079 TCC131068:TCC131079 TLY131068:TLY131079 TVU131068:TVU131079 UFQ131068:UFQ131079 UPM131068:UPM131079 UZI131068:UZI131079 VJE131068:VJE131079 VTA131068:VTA131079 WCW131068:WCW131079 WMS131068:WMS131079 WWO131068:WWO131079 KC196604:KC196615 TY196604:TY196615 ADU196604:ADU196615 ANQ196604:ANQ196615 AXM196604:AXM196615 BHI196604:BHI196615 BRE196604:BRE196615 CBA196604:CBA196615 CKW196604:CKW196615 CUS196604:CUS196615 DEO196604:DEO196615 DOK196604:DOK196615 DYG196604:DYG196615 EIC196604:EIC196615 ERY196604:ERY196615 FBU196604:FBU196615 FLQ196604:FLQ196615 FVM196604:FVM196615 GFI196604:GFI196615 GPE196604:GPE196615 GZA196604:GZA196615 HIW196604:HIW196615 HSS196604:HSS196615 ICO196604:ICO196615 IMK196604:IMK196615 IWG196604:IWG196615 JGC196604:JGC196615 JPY196604:JPY196615 JZU196604:JZU196615 KJQ196604:KJQ196615 KTM196604:KTM196615 LDI196604:LDI196615 LNE196604:LNE196615 LXA196604:LXA196615 MGW196604:MGW196615 MQS196604:MQS196615 NAO196604:NAO196615 NKK196604:NKK196615 NUG196604:NUG196615 OEC196604:OEC196615 ONY196604:ONY196615 OXU196604:OXU196615 PHQ196604:PHQ196615 PRM196604:PRM196615 QBI196604:QBI196615 QLE196604:QLE196615 QVA196604:QVA196615 REW196604:REW196615 ROS196604:ROS196615 RYO196604:RYO196615 SIK196604:SIK196615 SSG196604:SSG196615 TCC196604:TCC196615 TLY196604:TLY196615 TVU196604:TVU196615 UFQ196604:UFQ196615 UPM196604:UPM196615 UZI196604:UZI196615 VJE196604:VJE196615 VTA196604:VTA196615 WCW196604:WCW196615 WMS196604:WMS196615 WWO196604:WWO196615 KC262140:KC262151 TY262140:TY262151 ADU262140:ADU262151 ANQ262140:ANQ262151 AXM262140:AXM262151 BHI262140:BHI262151 BRE262140:BRE262151 CBA262140:CBA262151 CKW262140:CKW262151 CUS262140:CUS262151 DEO262140:DEO262151 DOK262140:DOK262151 DYG262140:DYG262151 EIC262140:EIC262151 ERY262140:ERY262151 FBU262140:FBU262151 FLQ262140:FLQ262151 FVM262140:FVM262151 GFI262140:GFI262151 GPE262140:GPE262151 GZA262140:GZA262151 HIW262140:HIW262151 HSS262140:HSS262151 ICO262140:ICO262151 IMK262140:IMK262151 IWG262140:IWG262151 JGC262140:JGC262151 JPY262140:JPY262151 JZU262140:JZU262151 KJQ262140:KJQ262151 KTM262140:KTM262151 LDI262140:LDI262151 LNE262140:LNE262151 LXA262140:LXA262151 MGW262140:MGW262151 MQS262140:MQS262151 NAO262140:NAO262151 NKK262140:NKK262151 NUG262140:NUG262151 OEC262140:OEC262151 ONY262140:ONY262151 OXU262140:OXU262151 PHQ262140:PHQ262151 PRM262140:PRM262151 QBI262140:QBI262151 QLE262140:QLE262151 QVA262140:QVA262151 REW262140:REW262151 ROS262140:ROS262151 RYO262140:RYO262151 SIK262140:SIK262151 SSG262140:SSG262151 TCC262140:TCC262151 TLY262140:TLY262151 TVU262140:TVU262151 UFQ262140:UFQ262151 UPM262140:UPM262151 UZI262140:UZI262151 VJE262140:VJE262151 VTA262140:VTA262151 WCW262140:WCW262151 WMS262140:WMS262151 WWO262140:WWO262151 KC327676:KC327687 TY327676:TY327687 ADU327676:ADU327687 ANQ327676:ANQ327687 AXM327676:AXM327687 BHI327676:BHI327687 BRE327676:BRE327687 CBA327676:CBA327687 CKW327676:CKW327687 CUS327676:CUS327687 DEO327676:DEO327687 DOK327676:DOK327687 DYG327676:DYG327687 EIC327676:EIC327687 ERY327676:ERY327687 FBU327676:FBU327687 FLQ327676:FLQ327687 FVM327676:FVM327687 GFI327676:GFI327687 GPE327676:GPE327687 GZA327676:GZA327687 HIW327676:HIW327687 HSS327676:HSS327687 ICO327676:ICO327687 IMK327676:IMK327687 IWG327676:IWG327687 JGC327676:JGC327687 JPY327676:JPY327687 JZU327676:JZU327687 KJQ327676:KJQ327687 KTM327676:KTM327687 LDI327676:LDI327687 LNE327676:LNE327687 LXA327676:LXA327687 MGW327676:MGW327687 MQS327676:MQS327687 NAO327676:NAO327687 NKK327676:NKK327687 NUG327676:NUG327687 OEC327676:OEC327687 ONY327676:ONY327687 OXU327676:OXU327687 PHQ327676:PHQ327687 PRM327676:PRM327687 QBI327676:QBI327687 QLE327676:QLE327687 QVA327676:QVA327687 REW327676:REW327687 ROS327676:ROS327687 RYO327676:RYO327687 SIK327676:SIK327687 SSG327676:SSG327687 TCC327676:TCC327687 TLY327676:TLY327687 TVU327676:TVU327687 UFQ327676:UFQ327687 UPM327676:UPM327687 UZI327676:UZI327687 VJE327676:VJE327687 VTA327676:VTA327687 WCW327676:WCW327687 WMS327676:WMS327687 WWO327676:WWO327687 KC393212:KC393223 TY393212:TY393223 ADU393212:ADU393223 ANQ393212:ANQ393223 AXM393212:AXM393223 BHI393212:BHI393223 BRE393212:BRE393223 CBA393212:CBA393223 CKW393212:CKW393223 CUS393212:CUS393223 DEO393212:DEO393223 DOK393212:DOK393223 DYG393212:DYG393223 EIC393212:EIC393223 ERY393212:ERY393223 FBU393212:FBU393223 FLQ393212:FLQ393223 FVM393212:FVM393223 GFI393212:GFI393223 GPE393212:GPE393223 GZA393212:GZA393223 HIW393212:HIW393223 HSS393212:HSS393223 ICO393212:ICO393223 IMK393212:IMK393223 IWG393212:IWG393223 JGC393212:JGC393223 JPY393212:JPY393223 JZU393212:JZU393223 KJQ393212:KJQ393223 KTM393212:KTM393223 LDI393212:LDI393223 LNE393212:LNE393223 LXA393212:LXA393223 MGW393212:MGW393223 MQS393212:MQS393223 NAO393212:NAO393223 NKK393212:NKK393223 NUG393212:NUG393223 OEC393212:OEC393223 ONY393212:ONY393223 OXU393212:OXU393223 PHQ393212:PHQ393223 PRM393212:PRM393223 QBI393212:QBI393223 QLE393212:QLE393223 QVA393212:QVA393223 REW393212:REW393223 ROS393212:ROS393223 RYO393212:RYO393223 SIK393212:SIK393223 SSG393212:SSG393223 TCC393212:TCC393223 TLY393212:TLY393223 TVU393212:TVU393223 UFQ393212:UFQ393223 UPM393212:UPM393223 UZI393212:UZI393223 VJE393212:VJE393223 VTA393212:VTA393223 WCW393212:WCW393223 WMS393212:WMS393223 WWO393212:WWO393223 KC458748:KC458759 TY458748:TY458759 ADU458748:ADU458759 ANQ458748:ANQ458759 AXM458748:AXM458759 BHI458748:BHI458759 BRE458748:BRE458759 CBA458748:CBA458759 CKW458748:CKW458759 CUS458748:CUS458759 DEO458748:DEO458759 DOK458748:DOK458759 DYG458748:DYG458759 EIC458748:EIC458759 ERY458748:ERY458759 FBU458748:FBU458759 FLQ458748:FLQ458759 FVM458748:FVM458759 GFI458748:GFI458759 GPE458748:GPE458759 GZA458748:GZA458759 HIW458748:HIW458759 HSS458748:HSS458759 ICO458748:ICO458759 IMK458748:IMK458759 IWG458748:IWG458759 JGC458748:JGC458759 JPY458748:JPY458759 JZU458748:JZU458759 KJQ458748:KJQ458759 KTM458748:KTM458759 LDI458748:LDI458759 LNE458748:LNE458759 LXA458748:LXA458759 MGW458748:MGW458759 MQS458748:MQS458759 NAO458748:NAO458759 NKK458748:NKK458759 NUG458748:NUG458759 OEC458748:OEC458759 ONY458748:ONY458759 OXU458748:OXU458759 PHQ458748:PHQ458759 PRM458748:PRM458759 QBI458748:QBI458759 QLE458748:QLE458759 QVA458748:QVA458759 REW458748:REW458759 ROS458748:ROS458759 RYO458748:RYO458759 SIK458748:SIK458759 SSG458748:SSG458759 TCC458748:TCC458759 TLY458748:TLY458759 TVU458748:TVU458759 UFQ458748:UFQ458759 UPM458748:UPM458759 UZI458748:UZI458759 VJE458748:VJE458759 VTA458748:VTA458759 WCW458748:WCW458759 WMS458748:WMS458759 WWO458748:WWO458759 KC524284:KC524295 TY524284:TY524295 ADU524284:ADU524295 ANQ524284:ANQ524295 AXM524284:AXM524295 BHI524284:BHI524295 BRE524284:BRE524295 CBA524284:CBA524295 CKW524284:CKW524295 CUS524284:CUS524295 DEO524284:DEO524295 DOK524284:DOK524295 DYG524284:DYG524295 EIC524284:EIC524295 ERY524284:ERY524295 FBU524284:FBU524295 FLQ524284:FLQ524295 FVM524284:FVM524295 GFI524284:GFI524295 GPE524284:GPE524295 GZA524284:GZA524295 HIW524284:HIW524295 HSS524284:HSS524295 ICO524284:ICO524295 IMK524284:IMK524295 IWG524284:IWG524295 JGC524284:JGC524295 JPY524284:JPY524295 JZU524284:JZU524295 KJQ524284:KJQ524295 KTM524284:KTM524295 LDI524284:LDI524295 LNE524284:LNE524295 LXA524284:LXA524295 MGW524284:MGW524295 MQS524284:MQS524295 NAO524284:NAO524295 NKK524284:NKK524295 NUG524284:NUG524295 OEC524284:OEC524295 ONY524284:ONY524295 OXU524284:OXU524295 PHQ524284:PHQ524295 PRM524284:PRM524295 QBI524284:QBI524295 QLE524284:QLE524295 QVA524284:QVA524295 REW524284:REW524295 ROS524284:ROS524295 RYO524284:RYO524295 SIK524284:SIK524295 SSG524284:SSG524295 TCC524284:TCC524295 TLY524284:TLY524295 TVU524284:TVU524295 UFQ524284:UFQ524295 UPM524284:UPM524295 UZI524284:UZI524295 VJE524284:VJE524295 VTA524284:VTA524295 WCW524284:WCW524295 WMS524284:WMS524295 WWO524284:WWO524295 KC589820:KC589831 TY589820:TY589831 ADU589820:ADU589831 ANQ589820:ANQ589831 AXM589820:AXM589831 BHI589820:BHI589831 BRE589820:BRE589831 CBA589820:CBA589831 CKW589820:CKW589831 CUS589820:CUS589831 DEO589820:DEO589831 DOK589820:DOK589831 DYG589820:DYG589831 EIC589820:EIC589831 ERY589820:ERY589831 FBU589820:FBU589831 FLQ589820:FLQ589831 FVM589820:FVM589831 GFI589820:GFI589831 GPE589820:GPE589831 GZA589820:GZA589831 HIW589820:HIW589831 HSS589820:HSS589831 ICO589820:ICO589831 IMK589820:IMK589831 IWG589820:IWG589831 JGC589820:JGC589831 JPY589820:JPY589831 JZU589820:JZU589831 KJQ589820:KJQ589831 KTM589820:KTM589831 LDI589820:LDI589831 LNE589820:LNE589831 LXA589820:LXA589831 MGW589820:MGW589831 MQS589820:MQS589831 NAO589820:NAO589831 NKK589820:NKK589831 NUG589820:NUG589831 OEC589820:OEC589831 ONY589820:ONY589831 OXU589820:OXU589831 PHQ589820:PHQ589831 PRM589820:PRM589831 QBI589820:QBI589831 QLE589820:QLE589831 QVA589820:QVA589831 REW589820:REW589831 ROS589820:ROS589831 RYO589820:RYO589831 SIK589820:SIK589831 SSG589820:SSG589831 TCC589820:TCC589831 TLY589820:TLY589831 TVU589820:TVU589831 UFQ589820:UFQ589831 UPM589820:UPM589831 UZI589820:UZI589831 VJE589820:VJE589831 VTA589820:VTA589831 WCW589820:WCW589831 WMS589820:WMS589831 WWO589820:WWO589831 KC655356:KC655367 TY655356:TY655367 ADU655356:ADU655367 ANQ655356:ANQ655367 AXM655356:AXM655367 BHI655356:BHI655367 BRE655356:BRE655367 CBA655356:CBA655367 CKW655356:CKW655367 CUS655356:CUS655367 DEO655356:DEO655367 DOK655356:DOK655367 DYG655356:DYG655367 EIC655356:EIC655367 ERY655356:ERY655367 FBU655356:FBU655367 FLQ655356:FLQ655367 FVM655356:FVM655367 GFI655356:GFI655367 GPE655356:GPE655367 GZA655356:GZA655367 HIW655356:HIW655367 HSS655356:HSS655367 ICO655356:ICO655367 IMK655356:IMK655367 IWG655356:IWG655367 JGC655356:JGC655367 JPY655356:JPY655367 JZU655356:JZU655367 KJQ655356:KJQ655367 KTM655356:KTM655367 LDI655356:LDI655367 LNE655356:LNE655367 LXA655356:LXA655367 MGW655356:MGW655367 MQS655356:MQS655367 NAO655356:NAO655367 NKK655356:NKK655367 NUG655356:NUG655367 OEC655356:OEC655367 ONY655356:ONY655367 OXU655356:OXU655367 PHQ655356:PHQ655367 PRM655356:PRM655367 QBI655356:QBI655367 QLE655356:QLE655367 QVA655356:QVA655367 REW655356:REW655367 ROS655356:ROS655367 RYO655356:RYO655367 SIK655356:SIK655367 SSG655356:SSG655367 TCC655356:TCC655367 TLY655356:TLY655367 TVU655356:TVU655367 UFQ655356:UFQ655367 UPM655356:UPM655367 UZI655356:UZI655367 VJE655356:VJE655367 VTA655356:VTA655367 WCW655356:WCW655367 WMS655356:WMS655367 WWO655356:WWO655367 KC720892:KC720903 TY720892:TY720903 ADU720892:ADU720903 ANQ720892:ANQ720903 AXM720892:AXM720903 BHI720892:BHI720903 BRE720892:BRE720903 CBA720892:CBA720903 CKW720892:CKW720903 CUS720892:CUS720903 DEO720892:DEO720903 DOK720892:DOK720903 DYG720892:DYG720903 EIC720892:EIC720903 ERY720892:ERY720903 FBU720892:FBU720903 FLQ720892:FLQ720903 FVM720892:FVM720903 GFI720892:GFI720903 GPE720892:GPE720903 GZA720892:GZA720903 HIW720892:HIW720903 HSS720892:HSS720903 ICO720892:ICO720903 IMK720892:IMK720903 IWG720892:IWG720903 JGC720892:JGC720903 JPY720892:JPY720903 JZU720892:JZU720903 KJQ720892:KJQ720903 KTM720892:KTM720903 LDI720892:LDI720903 LNE720892:LNE720903 LXA720892:LXA720903 MGW720892:MGW720903 MQS720892:MQS720903 NAO720892:NAO720903 NKK720892:NKK720903 NUG720892:NUG720903 OEC720892:OEC720903 ONY720892:ONY720903 OXU720892:OXU720903 PHQ720892:PHQ720903 PRM720892:PRM720903 QBI720892:QBI720903 QLE720892:QLE720903 QVA720892:QVA720903 REW720892:REW720903 ROS720892:ROS720903 RYO720892:RYO720903 SIK720892:SIK720903 SSG720892:SSG720903 TCC720892:TCC720903 TLY720892:TLY720903 TVU720892:TVU720903 UFQ720892:UFQ720903 UPM720892:UPM720903 UZI720892:UZI720903 VJE720892:VJE720903 VTA720892:VTA720903 WCW720892:WCW720903 WMS720892:WMS720903 WWO720892:WWO720903 KC786428:KC786439 TY786428:TY786439 ADU786428:ADU786439 ANQ786428:ANQ786439 AXM786428:AXM786439 BHI786428:BHI786439 BRE786428:BRE786439 CBA786428:CBA786439 CKW786428:CKW786439 CUS786428:CUS786439 DEO786428:DEO786439 DOK786428:DOK786439 DYG786428:DYG786439 EIC786428:EIC786439 ERY786428:ERY786439 FBU786428:FBU786439 FLQ786428:FLQ786439 FVM786428:FVM786439 GFI786428:GFI786439 GPE786428:GPE786439 GZA786428:GZA786439 HIW786428:HIW786439 HSS786428:HSS786439 ICO786428:ICO786439 IMK786428:IMK786439 IWG786428:IWG786439 JGC786428:JGC786439 JPY786428:JPY786439 JZU786428:JZU786439 KJQ786428:KJQ786439 KTM786428:KTM786439 LDI786428:LDI786439 LNE786428:LNE786439 LXA786428:LXA786439 MGW786428:MGW786439 MQS786428:MQS786439 NAO786428:NAO786439 NKK786428:NKK786439 NUG786428:NUG786439 OEC786428:OEC786439 ONY786428:ONY786439 OXU786428:OXU786439 PHQ786428:PHQ786439 PRM786428:PRM786439 QBI786428:QBI786439 QLE786428:QLE786439 QVA786428:QVA786439 REW786428:REW786439 ROS786428:ROS786439 RYO786428:RYO786439 SIK786428:SIK786439 SSG786428:SSG786439 TCC786428:TCC786439 TLY786428:TLY786439 TVU786428:TVU786439 UFQ786428:UFQ786439 UPM786428:UPM786439 UZI786428:UZI786439 VJE786428:VJE786439 VTA786428:VTA786439 WCW786428:WCW786439 WMS786428:WMS786439 WWO786428:WWO786439 KC851964:KC851975 TY851964:TY851975 ADU851964:ADU851975 ANQ851964:ANQ851975 AXM851964:AXM851975 BHI851964:BHI851975 BRE851964:BRE851975 CBA851964:CBA851975 CKW851964:CKW851975 CUS851964:CUS851975 DEO851964:DEO851975 DOK851964:DOK851975 DYG851964:DYG851975 EIC851964:EIC851975 ERY851964:ERY851975 FBU851964:FBU851975 FLQ851964:FLQ851975 FVM851964:FVM851975 GFI851964:GFI851975 GPE851964:GPE851975 GZA851964:GZA851975 HIW851964:HIW851975 HSS851964:HSS851975 ICO851964:ICO851975 IMK851964:IMK851975 IWG851964:IWG851975 JGC851964:JGC851975 JPY851964:JPY851975 JZU851964:JZU851975 KJQ851964:KJQ851975 KTM851964:KTM851975 LDI851964:LDI851975 LNE851964:LNE851975 LXA851964:LXA851975 MGW851964:MGW851975 MQS851964:MQS851975 NAO851964:NAO851975 NKK851964:NKK851975 NUG851964:NUG851975 OEC851964:OEC851975 ONY851964:ONY851975 OXU851964:OXU851975 PHQ851964:PHQ851975 PRM851964:PRM851975 QBI851964:QBI851975 QLE851964:QLE851975 QVA851964:QVA851975 REW851964:REW851975 ROS851964:ROS851975 RYO851964:RYO851975 SIK851964:SIK851975 SSG851964:SSG851975 TCC851964:TCC851975 TLY851964:TLY851975 TVU851964:TVU851975 UFQ851964:UFQ851975 UPM851964:UPM851975 UZI851964:UZI851975 VJE851964:VJE851975 VTA851964:VTA851975 WCW851964:WCW851975 WMS851964:WMS851975 WWO851964:WWO851975 KC917500:KC917511 TY917500:TY917511 ADU917500:ADU917511 ANQ917500:ANQ917511 AXM917500:AXM917511 BHI917500:BHI917511 BRE917500:BRE917511 CBA917500:CBA917511 CKW917500:CKW917511 CUS917500:CUS917511 DEO917500:DEO917511 DOK917500:DOK917511 DYG917500:DYG917511 EIC917500:EIC917511 ERY917500:ERY917511 FBU917500:FBU917511 FLQ917500:FLQ917511 FVM917500:FVM917511 GFI917500:GFI917511 GPE917500:GPE917511 GZA917500:GZA917511 HIW917500:HIW917511 HSS917500:HSS917511 ICO917500:ICO917511 IMK917500:IMK917511 IWG917500:IWG917511 JGC917500:JGC917511 JPY917500:JPY917511 JZU917500:JZU917511 KJQ917500:KJQ917511 KTM917500:KTM917511 LDI917500:LDI917511 LNE917500:LNE917511 LXA917500:LXA917511 MGW917500:MGW917511 MQS917500:MQS917511 NAO917500:NAO917511 NKK917500:NKK917511 NUG917500:NUG917511 OEC917500:OEC917511 ONY917500:ONY917511 OXU917500:OXU917511 PHQ917500:PHQ917511 PRM917500:PRM917511 QBI917500:QBI917511 QLE917500:QLE917511 QVA917500:QVA917511 REW917500:REW917511 ROS917500:ROS917511 RYO917500:RYO917511 SIK917500:SIK917511 SSG917500:SSG917511 TCC917500:TCC917511 TLY917500:TLY917511 TVU917500:TVU917511 UFQ917500:UFQ917511 UPM917500:UPM917511 UZI917500:UZI917511 VJE917500:VJE917511 VTA917500:VTA917511 WCW917500:WCW917511 WMS917500:WMS917511 WWO917500:WWO917511 KC983036:KC983047 TY983036:TY983047 ADU983036:ADU983047 ANQ983036:ANQ983047 AXM983036:AXM983047 BHI983036:BHI983047 BRE983036:BRE983047 CBA983036:CBA983047 CKW983036:CKW983047 CUS983036:CUS983047 DEO983036:DEO983047 DOK983036:DOK983047 DYG983036:DYG983047 EIC983036:EIC983047 ERY983036:ERY983047 FBU983036:FBU983047 FLQ983036:FLQ983047 FVM983036:FVM983047 GFI983036:GFI983047 GPE983036:GPE983047 GZA983036:GZA983047 HIW983036:HIW983047 HSS983036:HSS983047 ICO983036:ICO983047 IMK983036:IMK983047 IWG983036:IWG983047 JGC983036:JGC983047 JPY983036:JPY983047 JZU983036:JZU983047 KJQ983036:KJQ983047 KTM983036:KTM983047 LDI983036:LDI983047 LNE983036:LNE983047 LXA983036:LXA983047 MGW983036:MGW983047 MQS983036:MQS983047 NAO983036:NAO983047 NKK983036:NKK983047 NUG983036:NUG983047 OEC983036:OEC983047 ONY983036:ONY983047 OXU983036:OXU983047 PHQ983036:PHQ983047 PRM983036:PRM983047 QBI983036:QBI983047 QLE983036:QLE983047 QVA983036:QVA983047 REW983036:REW983047 ROS983036:ROS983047 RYO983036:RYO983047 SIK983036:SIK983047 SSG983036:SSG983047 TCC983036:TCC983047 TLY983036:TLY983047 TVU983036:TVU983047 UFQ983036:UFQ983047 UPM983036:UPM983047 UZI983036:UZI983047 VJE983036:VJE983047 VTA983036:VTA983047 WCW983036:WCW983047 WMS983036:WMS983047 WWO983036:WWO983047</xm:sqref>
        </x14:dataValidation>
        <x14:dataValidation type="list" allowBlank="1" showInputMessage="1" showErrorMessage="1" error="ELIJA UN VALOR DE LA LISTA" xr:uid="{00000000-0002-0000-0000-00001E000000}">
          <x14:formula1>
            <xm:f>Localidades!$A$1:$A$6</xm:f>
          </x14:formula1>
          <xm:sqref>N9:T9</xm:sqref>
        </x14:dataValidation>
        <x14:dataValidation type="list" allowBlank="1" showInputMessage="1" showErrorMessage="1" error="Seleccione un valor de la lista" xr:uid="{00000000-0002-0000-0000-00001F000000}">
          <x14:formula1>
            <xm:f>cultivo_ganado_UTA!$A$2:$A$119</xm:f>
          </x14:formula1>
          <xm:sqref>D105:N116</xm:sqref>
        </x14:dataValidation>
        <x14:dataValidation type="list" showErrorMessage="1" error="ELIJA UN VALOR DE LA LISTA" xr:uid="{00000000-0002-0000-0000-000020000000}">
          <x14:formula1>
            <xm:f>configura!$A$2:$A$5</xm:f>
          </x14:formula1>
          <xm:sqref>N11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709"/>
  <sheetViews>
    <sheetView zoomScale="85" zoomScaleNormal="85" workbookViewId="0">
      <selection activeCell="D27" sqref="D27"/>
    </sheetView>
  </sheetViews>
  <sheetFormatPr defaultColWidth="11.42578125" defaultRowHeight="14.45"/>
  <cols>
    <col min="1" max="1" width="74.42578125" bestFit="1" customWidth="1"/>
    <col min="2" max="2" width="21.42578125" style="132" bestFit="1" customWidth="1"/>
    <col min="3" max="3" width="22.140625" style="132" bestFit="1" customWidth="1"/>
    <col min="4" max="4" width="23.140625" style="132" bestFit="1" customWidth="1"/>
    <col min="5" max="6" width="18.5703125" style="132" bestFit="1" customWidth="1"/>
    <col min="7" max="7" width="15.7109375" bestFit="1" customWidth="1"/>
  </cols>
  <sheetData>
    <row r="1" spans="1:7">
      <c r="A1" s="128" t="s">
        <v>140</v>
      </c>
      <c r="B1" s="130"/>
      <c r="C1" s="130" t="s">
        <v>141</v>
      </c>
      <c r="D1" s="130" t="s">
        <v>142</v>
      </c>
      <c r="E1" s="130" t="s">
        <v>143</v>
      </c>
      <c r="F1" s="130" t="s">
        <v>144</v>
      </c>
      <c r="G1" s="130" t="s">
        <v>145</v>
      </c>
    </row>
    <row r="2" spans="1:7">
      <c r="A2" s="128"/>
      <c r="B2" s="130"/>
      <c r="C2" s="130"/>
      <c r="D2" s="130"/>
      <c r="E2" s="130"/>
      <c r="F2" s="130"/>
      <c r="G2" s="130"/>
    </row>
    <row r="3" spans="1:7">
      <c r="A3" t="s">
        <v>146</v>
      </c>
      <c r="C3" s="133">
        <v>95.04</v>
      </c>
      <c r="D3" s="133">
        <v>32.4</v>
      </c>
      <c r="E3" s="133">
        <v>62.64</v>
      </c>
      <c r="F3" s="135">
        <v>2.8570000000000002E-3</v>
      </c>
      <c r="G3" t="s">
        <v>147</v>
      </c>
    </row>
    <row r="4" spans="1:7">
      <c r="A4" t="s">
        <v>148</v>
      </c>
      <c r="C4" s="133">
        <v>92.34</v>
      </c>
      <c r="D4" s="133">
        <v>21.6</v>
      </c>
      <c r="E4" s="133">
        <v>70.739999999999995</v>
      </c>
      <c r="F4" s="135">
        <v>3.3300000000000001E-3</v>
      </c>
      <c r="G4" t="s">
        <v>147</v>
      </c>
    </row>
    <row r="5" spans="1:7">
      <c r="A5" t="s">
        <v>149</v>
      </c>
      <c r="C5" s="133">
        <v>594</v>
      </c>
      <c r="D5" s="133">
        <v>270</v>
      </c>
      <c r="E5" s="133">
        <v>324</v>
      </c>
      <c r="F5" s="134">
        <v>0.04</v>
      </c>
      <c r="G5" t="s">
        <v>150</v>
      </c>
    </row>
    <row r="6" spans="1:7">
      <c r="A6" t="s">
        <v>151</v>
      </c>
      <c r="C6" s="133">
        <v>2276.64</v>
      </c>
      <c r="D6" s="133">
        <v>259.2</v>
      </c>
      <c r="E6" s="133">
        <v>2017.44</v>
      </c>
      <c r="F6" s="134">
        <v>7.0309999999999997E-2</v>
      </c>
      <c r="G6" t="s">
        <v>150</v>
      </c>
    </row>
    <row r="7" spans="1:7">
      <c r="A7" t="s">
        <v>152</v>
      </c>
      <c r="C7" s="133">
        <v>828.36</v>
      </c>
      <c r="D7" s="133">
        <v>146.88</v>
      </c>
      <c r="E7" s="133">
        <v>681.48</v>
      </c>
      <c r="F7" s="134">
        <v>4.1200000000000001E-2</v>
      </c>
      <c r="G7" t="s">
        <v>150</v>
      </c>
    </row>
    <row r="8" spans="1:7">
      <c r="A8" t="s">
        <v>153</v>
      </c>
      <c r="C8" s="133">
        <v>4390.2</v>
      </c>
      <c r="D8" s="133">
        <v>2019.6</v>
      </c>
      <c r="E8" s="133">
        <v>2370.6</v>
      </c>
      <c r="F8" s="134">
        <v>0.16930000000000001</v>
      </c>
      <c r="G8" t="s">
        <v>150</v>
      </c>
    </row>
    <row r="9" spans="1:7">
      <c r="A9" t="s">
        <v>154</v>
      </c>
      <c r="C9" s="133">
        <v>2084.4</v>
      </c>
      <c r="D9" s="133">
        <v>388.8</v>
      </c>
      <c r="E9" s="133">
        <v>1695.6</v>
      </c>
      <c r="F9" s="134">
        <v>1.7999999999999999E-2</v>
      </c>
      <c r="G9" t="s">
        <v>150</v>
      </c>
    </row>
    <row r="10" spans="1:7">
      <c r="A10" t="s">
        <v>155</v>
      </c>
      <c r="C10" s="133">
        <v>5022</v>
      </c>
      <c r="D10" s="133">
        <v>2160</v>
      </c>
      <c r="E10" s="133">
        <v>2862</v>
      </c>
      <c r="F10" s="134">
        <v>0.2</v>
      </c>
      <c r="G10" t="s">
        <v>150</v>
      </c>
    </row>
    <row r="11" spans="1:7">
      <c r="A11" t="s">
        <v>156</v>
      </c>
      <c r="C11" s="133">
        <v>3240</v>
      </c>
      <c r="D11" s="133">
        <v>1944</v>
      </c>
      <c r="E11" s="133">
        <v>1296</v>
      </c>
      <c r="F11" s="134">
        <v>0.16500000000000001</v>
      </c>
      <c r="G11" t="s">
        <v>150</v>
      </c>
    </row>
    <row r="12" spans="1:7">
      <c r="A12" t="s">
        <v>157</v>
      </c>
      <c r="C12" s="133">
        <v>9432.7199999999993</v>
      </c>
      <c r="D12" s="133">
        <v>6426</v>
      </c>
      <c r="E12" s="133">
        <v>3006.72</v>
      </c>
      <c r="F12" s="134">
        <v>0.18</v>
      </c>
      <c r="G12" t="s">
        <v>150</v>
      </c>
    </row>
    <row r="13" spans="1:7">
      <c r="A13" t="s">
        <v>158</v>
      </c>
      <c r="C13" s="133">
        <v>1512</v>
      </c>
      <c r="D13" s="133">
        <v>648</v>
      </c>
      <c r="E13" s="133">
        <v>864</v>
      </c>
      <c r="F13" s="134">
        <v>0.04</v>
      </c>
      <c r="G13" t="s">
        <v>150</v>
      </c>
    </row>
    <row r="14" spans="1:7">
      <c r="A14" t="s">
        <v>159</v>
      </c>
      <c r="C14" s="133">
        <v>453.6</v>
      </c>
      <c r="D14" s="133">
        <v>127.44</v>
      </c>
      <c r="E14" s="133">
        <v>326.16000000000003</v>
      </c>
      <c r="F14" s="134">
        <v>2.5999999999999999E-2</v>
      </c>
      <c r="G14" t="s">
        <v>150</v>
      </c>
    </row>
    <row r="15" spans="1:7">
      <c r="A15" t="s">
        <v>160</v>
      </c>
      <c r="C15">
        <v>300.51</v>
      </c>
      <c r="D15">
        <v>120.2</v>
      </c>
      <c r="E15">
        <v>180.31</v>
      </c>
      <c r="F15">
        <v>1.4999999999999999E-2</v>
      </c>
      <c r="G15" t="s">
        <v>150</v>
      </c>
    </row>
    <row r="16" spans="1:7">
      <c r="A16" t="s">
        <v>161</v>
      </c>
      <c r="C16" s="133">
        <v>2946.24</v>
      </c>
      <c r="D16" s="133">
        <v>196.56</v>
      </c>
      <c r="E16" s="133">
        <v>2749.68</v>
      </c>
      <c r="F16" s="134">
        <v>0.05</v>
      </c>
      <c r="G16" t="s">
        <v>150</v>
      </c>
    </row>
    <row r="17" spans="1:7">
      <c r="A17" t="s">
        <v>162</v>
      </c>
      <c r="C17" s="133">
        <v>702</v>
      </c>
      <c r="D17" s="133">
        <v>162</v>
      </c>
      <c r="E17" s="133">
        <v>540</v>
      </c>
      <c r="F17" s="134">
        <v>0.04</v>
      </c>
      <c r="G17" t="s">
        <v>150</v>
      </c>
    </row>
    <row r="18" spans="1:7">
      <c r="A18" t="s">
        <v>163</v>
      </c>
      <c r="C18" s="133">
        <v>17370.18</v>
      </c>
      <c r="D18" s="133">
        <v>7665.3</v>
      </c>
      <c r="E18" s="133">
        <v>9704.8799999999992</v>
      </c>
      <c r="F18" s="134">
        <v>0.3</v>
      </c>
      <c r="G18" t="s">
        <v>150</v>
      </c>
    </row>
    <row r="19" spans="1:7">
      <c r="A19" t="s">
        <v>164</v>
      </c>
      <c r="C19" s="133">
        <v>11340</v>
      </c>
      <c r="D19" s="133">
        <v>9180</v>
      </c>
      <c r="E19" s="133">
        <v>2160</v>
      </c>
      <c r="F19" s="135">
        <v>0.16666</v>
      </c>
      <c r="G19" t="s">
        <v>147</v>
      </c>
    </row>
    <row r="20" spans="1:7">
      <c r="A20" t="s">
        <v>165</v>
      </c>
      <c r="C20" s="133">
        <v>18900</v>
      </c>
      <c r="D20" s="133">
        <v>2160</v>
      </c>
      <c r="E20" s="133">
        <v>16740</v>
      </c>
      <c r="F20" s="134">
        <v>0.5</v>
      </c>
      <c r="G20" t="s">
        <v>150</v>
      </c>
    </row>
    <row r="21" spans="1:7">
      <c r="A21" t="s">
        <v>166</v>
      </c>
      <c r="C21" s="133">
        <v>10260</v>
      </c>
      <c r="D21" s="133">
        <v>4860</v>
      </c>
      <c r="E21" s="133">
        <v>5400</v>
      </c>
      <c r="F21" s="134">
        <v>0.65</v>
      </c>
      <c r="G21" t="s">
        <v>150</v>
      </c>
    </row>
    <row r="22" spans="1:7">
      <c r="A22" t="s">
        <v>167</v>
      </c>
      <c r="C22" s="133">
        <v>284.04000000000002</v>
      </c>
      <c r="D22" s="133">
        <v>156.6</v>
      </c>
      <c r="E22" s="133">
        <v>127.44</v>
      </c>
      <c r="F22" s="135">
        <v>2.8E-3</v>
      </c>
      <c r="G22" t="s">
        <v>168</v>
      </c>
    </row>
    <row r="23" spans="1:7">
      <c r="A23" t="s">
        <v>169</v>
      </c>
      <c r="C23" s="133">
        <v>1026</v>
      </c>
      <c r="D23" s="133">
        <v>540</v>
      </c>
      <c r="E23" s="133">
        <v>486</v>
      </c>
      <c r="F23" s="135">
        <v>0.02</v>
      </c>
      <c r="G23" t="s">
        <v>147</v>
      </c>
    </row>
    <row r="24" spans="1:7" ht="15">
      <c r="A24" t="s">
        <v>170</v>
      </c>
      <c r="C24" s="133">
        <v>1316.95</v>
      </c>
      <c r="D24" s="133">
        <v>1085.29</v>
      </c>
      <c r="E24" s="133">
        <v>231.66</v>
      </c>
      <c r="F24" s="138">
        <v>7.7999999999999996E-3</v>
      </c>
      <c r="G24" t="s">
        <v>147</v>
      </c>
    </row>
    <row r="25" spans="1:7">
      <c r="A25" t="s">
        <v>171</v>
      </c>
      <c r="C25" s="133">
        <v>2160</v>
      </c>
      <c r="D25" s="133">
        <v>1080</v>
      </c>
      <c r="E25" s="133">
        <v>1080</v>
      </c>
      <c r="F25" s="135">
        <v>0.04</v>
      </c>
      <c r="G25" t="s">
        <v>147</v>
      </c>
    </row>
    <row r="26" spans="1:7">
      <c r="A26" t="s">
        <v>172</v>
      </c>
      <c r="C26" s="133">
        <v>972</v>
      </c>
      <c r="D26" s="133">
        <v>540</v>
      </c>
      <c r="E26" s="133">
        <v>432</v>
      </c>
      <c r="F26" s="135">
        <v>0.02</v>
      </c>
      <c r="G26" t="s">
        <v>147</v>
      </c>
    </row>
    <row r="27" spans="1:7">
      <c r="A27" t="s">
        <v>173</v>
      </c>
      <c r="C27" s="133">
        <v>378</v>
      </c>
      <c r="D27" s="133">
        <v>139.32</v>
      </c>
      <c r="E27" s="133">
        <v>238.68</v>
      </c>
      <c r="F27" s="134">
        <v>1.2999999999999999E-2</v>
      </c>
      <c r="G27" t="s">
        <v>150</v>
      </c>
    </row>
    <row r="28" spans="1:7">
      <c r="A28" t="s">
        <v>174</v>
      </c>
      <c r="C28" s="133">
        <v>97.2</v>
      </c>
      <c r="D28" s="133">
        <v>46.44</v>
      </c>
      <c r="E28" s="133">
        <v>50.76</v>
      </c>
      <c r="F28" s="135">
        <v>5.1000000000000004E-3</v>
      </c>
      <c r="G28" t="s">
        <v>147</v>
      </c>
    </row>
    <row r="29" spans="1:7">
      <c r="A29" t="s">
        <v>175</v>
      </c>
      <c r="C29" s="133">
        <v>226.8</v>
      </c>
      <c r="D29" s="133">
        <v>93.96</v>
      </c>
      <c r="E29" s="133">
        <v>132.84</v>
      </c>
      <c r="F29" s="135">
        <v>8.0999999999999996E-3</v>
      </c>
      <c r="G29" t="s">
        <v>147</v>
      </c>
    </row>
    <row r="30" spans="1:7">
      <c r="A30" t="s">
        <v>176</v>
      </c>
      <c r="C30" s="133">
        <v>42.12</v>
      </c>
      <c r="D30" s="133">
        <v>17.28</v>
      </c>
      <c r="E30" s="133">
        <v>24.84</v>
      </c>
      <c r="F30" s="135">
        <v>4.2000000000000002E-4</v>
      </c>
      <c r="G30" t="s">
        <v>147</v>
      </c>
    </row>
    <row r="31" spans="1:7">
      <c r="A31" t="s">
        <v>177</v>
      </c>
      <c r="C31" s="133">
        <v>6102</v>
      </c>
      <c r="D31" s="133">
        <v>3240</v>
      </c>
      <c r="E31" s="133">
        <v>2862</v>
      </c>
      <c r="F31" s="134">
        <v>0.2</v>
      </c>
      <c r="G31" t="s">
        <v>150</v>
      </c>
    </row>
    <row r="32" spans="1:7">
      <c r="A32" t="s">
        <v>178</v>
      </c>
      <c r="C32" s="133">
        <v>538.91999999999996</v>
      </c>
      <c r="D32" s="133">
        <v>276.48</v>
      </c>
      <c r="E32" s="133">
        <v>262.44</v>
      </c>
      <c r="F32" s="134">
        <v>6.4999999999999997E-3</v>
      </c>
      <c r="G32" t="s">
        <v>150</v>
      </c>
    </row>
    <row r="33" spans="1:7">
      <c r="A33" t="s">
        <v>179</v>
      </c>
      <c r="C33" s="133">
        <v>86.4</v>
      </c>
      <c r="D33" s="133">
        <v>43.2</v>
      </c>
      <c r="E33" s="133">
        <v>43.2</v>
      </c>
      <c r="F33" s="134">
        <v>2E-3</v>
      </c>
      <c r="G33" t="s">
        <v>150</v>
      </c>
    </row>
    <row r="34" spans="1:7">
      <c r="A34" t="s">
        <v>180</v>
      </c>
      <c r="C34" s="133">
        <v>441.72</v>
      </c>
      <c r="D34" s="133">
        <v>245.16</v>
      </c>
      <c r="E34" s="133">
        <v>196.56</v>
      </c>
      <c r="F34" s="134">
        <v>5.4000000000000003E-3</v>
      </c>
      <c r="G34" t="s">
        <v>150</v>
      </c>
    </row>
    <row r="35" spans="1:7">
      <c r="A35" t="s">
        <v>181</v>
      </c>
      <c r="C35" s="133">
        <v>54</v>
      </c>
      <c r="D35" s="133">
        <v>27</v>
      </c>
      <c r="E35" s="133">
        <v>27</v>
      </c>
      <c r="F35" s="134">
        <v>2E-3</v>
      </c>
      <c r="G35" t="s">
        <v>150</v>
      </c>
    </row>
    <row r="36" spans="1:7">
      <c r="A36" t="s">
        <v>182</v>
      </c>
      <c r="C36" s="133">
        <v>1988.28</v>
      </c>
      <c r="D36" s="133">
        <v>324</v>
      </c>
      <c r="E36" s="133">
        <v>1664.28</v>
      </c>
      <c r="F36" s="134">
        <v>0.2</v>
      </c>
      <c r="G36" t="s">
        <v>150</v>
      </c>
    </row>
    <row r="37" spans="1:7">
      <c r="A37" t="s">
        <v>183</v>
      </c>
      <c r="C37" s="133">
        <v>131.63</v>
      </c>
      <c r="D37" s="133">
        <v>60.23</v>
      </c>
      <c r="E37" s="133">
        <v>71.400000000000006</v>
      </c>
      <c r="F37" s="135">
        <v>2.2000000000000001E-3</v>
      </c>
      <c r="G37" t="s">
        <v>147</v>
      </c>
    </row>
    <row r="38" spans="1:7">
      <c r="A38" t="s">
        <v>184</v>
      </c>
      <c r="C38" s="133">
        <v>7.13</v>
      </c>
      <c r="D38" s="133">
        <v>4.0999999999999996</v>
      </c>
      <c r="E38" s="133">
        <v>3.02</v>
      </c>
      <c r="F38" s="135">
        <v>6.6000000000000005E-5</v>
      </c>
      <c r="G38" t="s">
        <v>147</v>
      </c>
    </row>
    <row r="39" spans="1:7">
      <c r="A39" t="s">
        <v>185</v>
      </c>
      <c r="C39" s="133">
        <v>972</v>
      </c>
      <c r="D39" s="133">
        <v>464.4</v>
      </c>
      <c r="E39" s="133">
        <v>507.6</v>
      </c>
      <c r="F39" s="134">
        <v>1.7999999999999999E-2</v>
      </c>
      <c r="G39" t="s">
        <v>150</v>
      </c>
    </row>
    <row r="40" spans="1:7">
      <c r="A40" t="s">
        <v>186</v>
      </c>
      <c r="C40" s="133">
        <v>405</v>
      </c>
      <c r="D40" s="133">
        <v>156.6</v>
      </c>
      <c r="E40" s="133">
        <v>248.4</v>
      </c>
      <c r="F40" s="134">
        <v>1.2E-2</v>
      </c>
      <c r="G40" t="s">
        <v>150</v>
      </c>
    </row>
    <row r="41" spans="1:7">
      <c r="A41" t="s">
        <v>187</v>
      </c>
      <c r="C41" s="133">
        <v>972</v>
      </c>
      <c r="D41" s="133">
        <v>464.4</v>
      </c>
      <c r="E41" s="133">
        <v>507.6</v>
      </c>
      <c r="F41" s="134">
        <v>1.7999999999999999E-2</v>
      </c>
      <c r="G41" t="s">
        <v>150</v>
      </c>
    </row>
    <row r="42" spans="1:7">
      <c r="A42" t="s">
        <v>188</v>
      </c>
      <c r="C42" s="133">
        <v>405</v>
      </c>
      <c r="D42" s="133">
        <v>156.6</v>
      </c>
      <c r="E42" s="133">
        <v>248.4</v>
      </c>
      <c r="F42" s="134">
        <v>1.2E-2</v>
      </c>
      <c r="G42" t="s">
        <v>150</v>
      </c>
    </row>
    <row r="43" spans="1:7">
      <c r="A43" t="s">
        <v>189</v>
      </c>
      <c r="C43" s="133">
        <v>270</v>
      </c>
      <c r="D43" s="133">
        <v>135</v>
      </c>
      <c r="E43" s="133">
        <v>135</v>
      </c>
      <c r="F43" s="134">
        <v>0.01</v>
      </c>
      <c r="G43" t="s">
        <v>150</v>
      </c>
    </row>
    <row r="44" spans="1:7">
      <c r="A44" t="s">
        <v>190</v>
      </c>
      <c r="C44" s="133">
        <v>126000</v>
      </c>
      <c r="D44" s="133">
        <v>37100</v>
      </c>
      <c r="E44" s="133">
        <v>88900</v>
      </c>
      <c r="F44" s="134">
        <v>2.4125000000000001</v>
      </c>
      <c r="G44" t="s">
        <v>150</v>
      </c>
    </row>
    <row r="45" spans="1:7">
      <c r="A45" t="s">
        <v>191</v>
      </c>
      <c r="C45" s="133">
        <v>5470.2</v>
      </c>
      <c r="D45" s="133">
        <v>2176.1999999999998</v>
      </c>
      <c r="E45" s="133">
        <v>3294</v>
      </c>
      <c r="F45" s="134">
        <v>0.30408000000000002</v>
      </c>
      <c r="G45" t="s">
        <v>150</v>
      </c>
    </row>
    <row r="46" spans="1:7">
      <c r="A46" t="s">
        <v>192</v>
      </c>
      <c r="C46" s="133">
        <v>34560</v>
      </c>
      <c r="D46" s="133">
        <v>6480</v>
      </c>
      <c r="E46" s="133">
        <v>28080</v>
      </c>
      <c r="F46" s="134">
        <v>5</v>
      </c>
      <c r="G46" t="s">
        <v>150</v>
      </c>
    </row>
    <row r="47" spans="1:7">
      <c r="A47" t="s">
        <v>193</v>
      </c>
      <c r="C47" s="133">
        <v>292.5</v>
      </c>
      <c r="D47" s="133">
        <v>54.12</v>
      </c>
      <c r="E47" s="133">
        <v>238.38</v>
      </c>
      <c r="F47" s="134">
        <v>5.0000000000000001E-3</v>
      </c>
      <c r="G47" t="s">
        <v>150</v>
      </c>
    </row>
    <row r="48" spans="1:7">
      <c r="A48" t="s">
        <v>194</v>
      </c>
      <c r="C48" s="133">
        <v>1404</v>
      </c>
      <c r="D48" s="133">
        <v>432</v>
      </c>
      <c r="E48" s="133">
        <v>972</v>
      </c>
      <c r="F48" s="135">
        <v>0.1</v>
      </c>
      <c r="G48" t="s">
        <v>147</v>
      </c>
    </row>
    <row r="49" spans="1:7">
      <c r="A49" t="s">
        <v>195</v>
      </c>
      <c r="C49" s="133">
        <v>10.8</v>
      </c>
      <c r="D49" s="133">
        <v>5.4</v>
      </c>
      <c r="E49" s="133">
        <v>5.4</v>
      </c>
      <c r="F49" s="134">
        <v>5.0000000000000001E-4</v>
      </c>
      <c r="G49" t="s">
        <v>150</v>
      </c>
    </row>
    <row r="50" spans="1:7">
      <c r="A50" t="s">
        <v>196</v>
      </c>
      <c r="C50" s="133">
        <v>6480</v>
      </c>
      <c r="D50" s="133">
        <v>3024</v>
      </c>
      <c r="E50" s="133">
        <v>3456</v>
      </c>
      <c r="F50" s="134">
        <v>0.4</v>
      </c>
      <c r="G50" t="s">
        <v>150</v>
      </c>
    </row>
    <row r="51" spans="1:7">
      <c r="A51" t="s">
        <v>197</v>
      </c>
      <c r="C51" s="133">
        <v>3240</v>
      </c>
      <c r="D51" s="133">
        <v>1944</v>
      </c>
      <c r="E51" s="133">
        <v>1296</v>
      </c>
      <c r="F51" s="134">
        <v>0.2</v>
      </c>
      <c r="G51" t="s">
        <v>150</v>
      </c>
    </row>
    <row r="52" spans="1:7">
      <c r="A52" t="s">
        <v>198</v>
      </c>
      <c r="C52" s="133">
        <v>15.12</v>
      </c>
      <c r="D52" s="133">
        <v>7.56</v>
      </c>
      <c r="E52" s="133">
        <v>7.56</v>
      </c>
      <c r="F52" s="134">
        <v>5.0000000000000001E-4</v>
      </c>
      <c r="G52" t="s">
        <v>150</v>
      </c>
    </row>
    <row r="53" spans="1:7">
      <c r="A53" t="s">
        <v>199</v>
      </c>
      <c r="C53" s="133">
        <v>195.41</v>
      </c>
      <c r="D53" s="133">
        <v>58.66</v>
      </c>
      <c r="E53" s="133">
        <v>136.75</v>
      </c>
      <c r="F53" s="134">
        <v>2E-3</v>
      </c>
      <c r="G53" t="s">
        <v>150</v>
      </c>
    </row>
    <row r="54" spans="1:7">
      <c r="A54" t="s">
        <v>200</v>
      </c>
      <c r="C54" s="133">
        <v>44.88</v>
      </c>
      <c r="D54" s="133">
        <v>36.630000000000003</v>
      </c>
      <c r="E54" s="133">
        <v>8.25</v>
      </c>
      <c r="F54" s="135">
        <v>4.0000000000000002E-4</v>
      </c>
      <c r="G54" t="s">
        <v>147</v>
      </c>
    </row>
    <row r="55" spans="1:7">
      <c r="A55" t="s">
        <v>201</v>
      </c>
      <c r="C55" s="133">
        <v>12.18</v>
      </c>
      <c r="D55" s="133">
        <v>10.63</v>
      </c>
      <c r="E55" s="133">
        <v>1.56</v>
      </c>
      <c r="F55" s="135">
        <v>4.0000000000000003E-5</v>
      </c>
      <c r="G55" t="s">
        <v>147</v>
      </c>
    </row>
    <row r="56" spans="1:7">
      <c r="A56" t="s">
        <v>202</v>
      </c>
      <c r="C56" s="133">
        <v>25.65</v>
      </c>
      <c r="D56" s="133">
        <v>15.98</v>
      </c>
      <c r="E56" s="133">
        <v>9.67</v>
      </c>
      <c r="F56" s="135">
        <v>5.5999999999999995E-4</v>
      </c>
      <c r="G56" t="s">
        <v>147</v>
      </c>
    </row>
    <row r="57" spans="1:7">
      <c r="A57" t="s">
        <v>203</v>
      </c>
      <c r="C57" s="133">
        <v>2.16</v>
      </c>
      <c r="D57" s="133">
        <v>0.28000000000000003</v>
      </c>
      <c r="E57" s="133">
        <v>1.88</v>
      </c>
      <c r="F57" s="135">
        <v>5.0000000000000002E-5</v>
      </c>
      <c r="G57" t="s">
        <v>147</v>
      </c>
    </row>
    <row r="58" spans="1:7">
      <c r="A58" t="s">
        <v>204</v>
      </c>
      <c r="C58" s="133">
        <v>1944</v>
      </c>
      <c r="D58" s="133">
        <v>432</v>
      </c>
      <c r="E58" s="133">
        <v>1512</v>
      </c>
      <c r="F58" s="134">
        <v>6.5000000000000002E-2</v>
      </c>
      <c r="G58" t="s">
        <v>150</v>
      </c>
    </row>
    <row r="59" spans="1:7">
      <c r="A59" t="s">
        <v>205</v>
      </c>
      <c r="C59" s="133">
        <v>151.19999999999999</v>
      </c>
      <c r="D59" s="133">
        <v>97.2</v>
      </c>
      <c r="E59" s="133">
        <v>54</v>
      </c>
      <c r="F59" s="135">
        <v>3.0200000000000001E-3</v>
      </c>
      <c r="G59" t="s">
        <v>147</v>
      </c>
    </row>
    <row r="60" spans="1:7">
      <c r="A60" t="s">
        <v>206</v>
      </c>
      <c r="C60" s="133">
        <v>190.08</v>
      </c>
      <c r="D60" s="133">
        <v>129.6</v>
      </c>
      <c r="E60" s="133">
        <v>60.48</v>
      </c>
      <c r="F60" s="135">
        <v>2.5000000000000001E-3</v>
      </c>
      <c r="G60" t="s">
        <v>147</v>
      </c>
    </row>
    <row r="61" spans="1:7">
      <c r="A61" t="s">
        <v>207</v>
      </c>
      <c r="C61" s="133">
        <v>32.4</v>
      </c>
      <c r="D61" s="133">
        <v>21.6</v>
      </c>
      <c r="E61" s="133">
        <v>10.8</v>
      </c>
      <c r="F61" s="135">
        <v>1E-3</v>
      </c>
      <c r="G61" t="s">
        <v>147</v>
      </c>
    </row>
    <row r="62" spans="1:7">
      <c r="A62" t="s">
        <v>208</v>
      </c>
      <c r="C62" s="133">
        <v>9.7200000000000006</v>
      </c>
      <c r="D62" s="133">
        <v>4.75</v>
      </c>
      <c r="E62" s="133">
        <v>4.97</v>
      </c>
      <c r="F62" s="135">
        <v>1.45E-4</v>
      </c>
      <c r="G62" t="s">
        <v>209</v>
      </c>
    </row>
    <row r="63" spans="1:7">
      <c r="A63" t="s">
        <v>210</v>
      </c>
      <c r="C63" s="133">
        <v>14.58</v>
      </c>
      <c r="D63" s="133">
        <v>6.48</v>
      </c>
      <c r="E63" s="133">
        <v>8.1</v>
      </c>
      <c r="F63" s="135">
        <v>2.0000000000000001E-4</v>
      </c>
      <c r="G63" t="s">
        <v>209</v>
      </c>
    </row>
    <row r="64" spans="1:7">
      <c r="A64" t="s">
        <v>211</v>
      </c>
      <c r="C64" s="133">
        <v>103500</v>
      </c>
      <c r="D64" s="133">
        <v>32908</v>
      </c>
      <c r="E64" s="133">
        <v>70592</v>
      </c>
      <c r="F64" s="134">
        <v>2.69</v>
      </c>
      <c r="G64" t="s">
        <v>150</v>
      </c>
    </row>
    <row r="65" spans="1:7">
      <c r="A65" t="s">
        <v>212</v>
      </c>
      <c r="C65" s="133">
        <v>8640</v>
      </c>
      <c r="D65" s="133">
        <v>2160</v>
      </c>
      <c r="E65" s="133">
        <v>6480</v>
      </c>
      <c r="F65" s="134">
        <v>0.3</v>
      </c>
      <c r="G65" t="s">
        <v>150</v>
      </c>
    </row>
    <row r="66" spans="1:7">
      <c r="A66" t="s">
        <v>213</v>
      </c>
      <c r="C66" s="133">
        <v>3240</v>
      </c>
      <c r="D66" s="133">
        <v>1080</v>
      </c>
      <c r="E66" s="133">
        <v>2160</v>
      </c>
      <c r="F66" s="134">
        <v>0.12</v>
      </c>
      <c r="G66" t="s">
        <v>150</v>
      </c>
    </row>
    <row r="67" spans="1:7">
      <c r="A67" t="s">
        <v>214</v>
      </c>
      <c r="C67" s="133">
        <v>1481.03</v>
      </c>
      <c r="D67" s="133">
        <v>392.04</v>
      </c>
      <c r="E67" s="133">
        <v>1088.99</v>
      </c>
      <c r="F67" s="135">
        <v>2.5624999999999998E-2</v>
      </c>
      <c r="G67" t="s">
        <v>209</v>
      </c>
    </row>
    <row r="68" spans="1:7">
      <c r="A68" t="s">
        <v>215</v>
      </c>
      <c r="C68" s="133">
        <v>1652.4</v>
      </c>
      <c r="D68" s="133">
        <v>648</v>
      </c>
      <c r="E68" s="133">
        <v>1004.4</v>
      </c>
      <c r="F68" s="135">
        <v>2.5000000000000001E-2</v>
      </c>
      <c r="G68" t="s">
        <v>147</v>
      </c>
    </row>
    <row r="69" spans="1:7">
      <c r="A69" t="s">
        <v>216</v>
      </c>
      <c r="C69" s="133">
        <v>475.2</v>
      </c>
      <c r="D69" s="133">
        <v>172.8</v>
      </c>
      <c r="E69" s="133">
        <v>302.39999999999998</v>
      </c>
      <c r="F69" s="134">
        <v>1.2999999999999999E-2</v>
      </c>
      <c r="G69" t="s">
        <v>150</v>
      </c>
    </row>
    <row r="70" spans="1:7">
      <c r="A70" t="s">
        <v>217</v>
      </c>
      <c r="C70" s="133">
        <v>116.64</v>
      </c>
      <c r="D70" s="133">
        <v>17.29</v>
      </c>
      <c r="E70" s="133">
        <v>99.35</v>
      </c>
      <c r="F70" s="135">
        <v>2.2000000000000001E-3</v>
      </c>
      <c r="G70" t="s">
        <v>147</v>
      </c>
    </row>
    <row r="71" spans="1:7">
      <c r="A71" t="s">
        <v>218</v>
      </c>
      <c r="C71" s="133">
        <v>702</v>
      </c>
      <c r="D71" s="133">
        <v>255.96</v>
      </c>
      <c r="E71" s="133">
        <v>446.04</v>
      </c>
      <c r="F71" s="134">
        <v>0.01</v>
      </c>
      <c r="G71" t="s">
        <v>150</v>
      </c>
    </row>
    <row r="72" spans="1:7">
      <c r="A72" t="s">
        <v>219</v>
      </c>
      <c r="C72" s="133">
        <v>1512</v>
      </c>
      <c r="D72" s="133">
        <v>972</v>
      </c>
      <c r="E72" s="133">
        <v>540</v>
      </c>
      <c r="F72" s="134">
        <v>0.05</v>
      </c>
      <c r="G72" t="s">
        <v>150</v>
      </c>
    </row>
    <row r="73" spans="1:7">
      <c r="A73" t="s">
        <v>220</v>
      </c>
      <c r="C73" s="133">
        <v>2359.8000000000002</v>
      </c>
      <c r="D73" s="133">
        <v>943.92</v>
      </c>
      <c r="E73" s="133">
        <v>1415.88</v>
      </c>
      <c r="F73" s="134">
        <v>2.5000000000000001E-2</v>
      </c>
      <c r="G73" t="s">
        <v>150</v>
      </c>
    </row>
    <row r="74" spans="1:7">
      <c r="A74" t="s">
        <v>221</v>
      </c>
      <c r="C74" s="133">
        <v>8819.2800000000007</v>
      </c>
      <c r="D74" s="133">
        <v>356.4</v>
      </c>
      <c r="E74" s="133">
        <v>8462.8799999999992</v>
      </c>
      <c r="F74" s="134">
        <v>0.45390000000000003</v>
      </c>
      <c r="G74" t="s">
        <v>150</v>
      </c>
    </row>
    <row r="75" spans="1:7">
      <c r="A75" t="s">
        <v>222</v>
      </c>
      <c r="C75" s="133">
        <v>12960</v>
      </c>
      <c r="D75" s="133">
        <v>9088.2000000000007</v>
      </c>
      <c r="E75" s="133">
        <v>3871.8</v>
      </c>
      <c r="F75" s="134">
        <v>0.2</v>
      </c>
      <c r="G75" t="s">
        <v>150</v>
      </c>
    </row>
    <row r="76" spans="1:7">
      <c r="A76" t="s">
        <v>223</v>
      </c>
      <c r="C76" s="133">
        <v>3240</v>
      </c>
      <c r="D76" s="133">
        <v>1620</v>
      </c>
      <c r="E76" s="133">
        <v>1620</v>
      </c>
      <c r="F76" s="134">
        <v>0.125</v>
      </c>
      <c r="G76" t="s">
        <v>150</v>
      </c>
    </row>
    <row r="77" spans="1:7">
      <c r="A77" t="s">
        <v>224</v>
      </c>
      <c r="C77" s="133">
        <v>3240</v>
      </c>
      <c r="D77" s="133">
        <v>1080</v>
      </c>
      <c r="E77" s="133">
        <v>2160</v>
      </c>
      <c r="F77" s="134">
        <v>0.1</v>
      </c>
      <c r="G77" t="s">
        <v>150</v>
      </c>
    </row>
    <row r="78" spans="1:7">
      <c r="A78" t="s">
        <v>225</v>
      </c>
      <c r="C78" s="133">
        <v>270</v>
      </c>
      <c r="D78" s="133">
        <v>151.19999999999999</v>
      </c>
      <c r="E78" s="133">
        <v>118.8</v>
      </c>
      <c r="F78" s="134">
        <v>0.09</v>
      </c>
      <c r="G78" t="s">
        <v>150</v>
      </c>
    </row>
    <row r="79" spans="1:7">
      <c r="A79" t="s">
        <v>226</v>
      </c>
      <c r="C79" s="133">
        <v>2952.72</v>
      </c>
      <c r="D79" s="133">
        <v>183.6</v>
      </c>
      <c r="E79" s="133">
        <v>2769.12</v>
      </c>
      <c r="F79" s="134">
        <v>0.05</v>
      </c>
      <c r="G79" t="s">
        <v>150</v>
      </c>
    </row>
    <row r="80" spans="1:7">
      <c r="A80" t="s">
        <v>227</v>
      </c>
      <c r="C80" s="133">
        <v>97.2</v>
      </c>
      <c r="D80" s="133">
        <v>46.44</v>
      </c>
      <c r="E80" s="133">
        <v>50.76</v>
      </c>
      <c r="F80" s="135">
        <v>4.1999999999999997E-3</v>
      </c>
      <c r="G80" t="s">
        <v>147</v>
      </c>
    </row>
    <row r="81" spans="1:7">
      <c r="A81" t="s">
        <v>228</v>
      </c>
      <c r="C81" s="133">
        <v>162</v>
      </c>
      <c r="D81" s="133">
        <v>75.599999999999994</v>
      </c>
      <c r="E81" s="133">
        <v>86.4</v>
      </c>
      <c r="F81" s="135">
        <v>6.8999999999999999E-3</v>
      </c>
      <c r="G81" t="s">
        <v>147</v>
      </c>
    </row>
    <row r="82" spans="1:7">
      <c r="A82" t="s">
        <v>229</v>
      </c>
      <c r="C82" s="133">
        <v>237.6</v>
      </c>
      <c r="D82" s="133">
        <v>129.6</v>
      </c>
      <c r="E82" s="133">
        <v>108</v>
      </c>
      <c r="F82" s="135">
        <v>6.8999999999999999E-3</v>
      </c>
      <c r="G82" t="s">
        <v>147</v>
      </c>
    </row>
    <row r="83" spans="1:7">
      <c r="A83" t="s">
        <v>230</v>
      </c>
      <c r="C83" s="133">
        <v>2198.88</v>
      </c>
      <c r="D83" s="133">
        <v>662.04</v>
      </c>
      <c r="E83" s="133">
        <v>1536.84</v>
      </c>
      <c r="F83" s="134">
        <v>6.4000000000000001E-2</v>
      </c>
      <c r="G83" t="s">
        <v>150</v>
      </c>
    </row>
    <row r="84" spans="1:7">
      <c r="A84" t="s">
        <v>231</v>
      </c>
      <c r="C84" s="133">
        <v>1.94</v>
      </c>
      <c r="D84" s="133">
        <v>0.48</v>
      </c>
      <c r="E84" s="133">
        <v>1.47</v>
      </c>
      <c r="F84" s="135">
        <v>4.0000000000000003E-5</v>
      </c>
      <c r="G84" t="s">
        <v>147</v>
      </c>
    </row>
    <row r="85" spans="1:7">
      <c r="A85" t="s">
        <v>232</v>
      </c>
      <c r="C85" s="133">
        <v>4860</v>
      </c>
      <c r="D85" s="133">
        <v>1080</v>
      </c>
      <c r="E85" s="133">
        <v>3780</v>
      </c>
      <c r="F85" s="134">
        <v>0.09</v>
      </c>
      <c r="G85" t="s">
        <v>150</v>
      </c>
    </row>
    <row r="86" spans="1:7">
      <c r="A86" t="s">
        <v>233</v>
      </c>
      <c r="C86" s="133">
        <v>2160</v>
      </c>
      <c r="D86" s="133">
        <v>648</v>
      </c>
      <c r="E86" s="133">
        <v>1512</v>
      </c>
      <c r="F86" s="134">
        <v>5.1999999999999998E-2</v>
      </c>
      <c r="G86" t="s">
        <v>150</v>
      </c>
    </row>
    <row r="87" spans="1:7">
      <c r="A87" t="s">
        <v>234</v>
      </c>
      <c r="C87" s="133">
        <v>1790.64</v>
      </c>
      <c r="D87" s="133">
        <v>1123.2</v>
      </c>
      <c r="E87" s="133">
        <v>667.44</v>
      </c>
      <c r="F87" s="134">
        <v>1.6E-2</v>
      </c>
      <c r="G87" t="s">
        <v>150</v>
      </c>
    </row>
    <row r="88" spans="1:7">
      <c r="A88" t="s">
        <v>235</v>
      </c>
      <c r="C88" s="133">
        <v>1790.64</v>
      </c>
      <c r="D88" s="133">
        <v>1123.2</v>
      </c>
      <c r="E88" s="133">
        <v>667.44</v>
      </c>
      <c r="F88" s="134">
        <v>1.6E-2</v>
      </c>
      <c r="G88" t="s">
        <v>150</v>
      </c>
    </row>
    <row r="89" spans="1:7">
      <c r="A89" t="s">
        <v>236</v>
      </c>
      <c r="C89" s="133">
        <v>702</v>
      </c>
      <c r="D89" s="133">
        <v>162</v>
      </c>
      <c r="E89" s="133">
        <v>540</v>
      </c>
      <c r="F89" s="134">
        <v>1E-3</v>
      </c>
      <c r="G89" t="s">
        <v>150</v>
      </c>
    </row>
    <row r="90" spans="1:7" ht="15">
      <c r="A90" t="s">
        <v>237</v>
      </c>
      <c r="C90" s="133">
        <v>8.5</v>
      </c>
      <c r="D90" s="133">
        <v>6.79</v>
      </c>
      <c r="E90" s="133">
        <v>1.71</v>
      </c>
      <c r="F90" s="137">
        <v>3.6000000000000001E-5</v>
      </c>
      <c r="G90" t="s">
        <v>168</v>
      </c>
    </row>
    <row r="91" spans="1:7">
      <c r="A91" t="s">
        <v>238</v>
      </c>
      <c r="C91" s="133">
        <v>8.9600000000000009</v>
      </c>
      <c r="D91" s="133">
        <v>6.26</v>
      </c>
      <c r="E91" s="133">
        <v>2.7</v>
      </c>
      <c r="F91" s="135">
        <v>1.2E-4</v>
      </c>
      <c r="G91" t="s">
        <v>147</v>
      </c>
    </row>
    <row r="92" spans="1:7">
      <c r="A92" t="s">
        <v>239</v>
      </c>
      <c r="C92" s="133">
        <v>2.54</v>
      </c>
      <c r="D92" s="133">
        <v>0.65</v>
      </c>
      <c r="E92" s="133">
        <v>1.89</v>
      </c>
      <c r="F92" s="135">
        <v>6.0000000000000002E-5</v>
      </c>
      <c r="G92" t="s">
        <v>168</v>
      </c>
    </row>
    <row r="93" spans="1:7" ht="15">
      <c r="A93" t="s">
        <v>240</v>
      </c>
      <c r="C93" s="133">
        <v>124.2</v>
      </c>
      <c r="D93" s="133">
        <v>97.2</v>
      </c>
      <c r="E93" s="136">
        <v>27</v>
      </c>
      <c r="F93" s="135">
        <v>6.6E-4</v>
      </c>
      <c r="G93" t="s">
        <v>168</v>
      </c>
    </row>
    <row r="94" spans="1:7">
      <c r="A94" t="s">
        <v>241</v>
      </c>
      <c r="C94" s="133">
        <v>14580</v>
      </c>
      <c r="D94" s="133">
        <v>12960</v>
      </c>
      <c r="E94" s="133">
        <v>1620</v>
      </c>
      <c r="F94" s="135">
        <v>0.1</v>
      </c>
      <c r="G94" t="s">
        <v>168</v>
      </c>
    </row>
    <row r="95" spans="1:7">
      <c r="A95" t="s">
        <v>242</v>
      </c>
      <c r="C95" s="133">
        <v>702</v>
      </c>
      <c r="D95" s="133">
        <v>324</v>
      </c>
      <c r="E95" s="133">
        <v>378</v>
      </c>
      <c r="F95" s="135">
        <v>0.02</v>
      </c>
      <c r="G95" t="s">
        <v>168</v>
      </c>
    </row>
    <row r="96" spans="1:7" ht="15">
      <c r="A96" t="s">
        <v>243</v>
      </c>
      <c r="C96" s="133">
        <v>291.60000000000002</v>
      </c>
      <c r="D96" s="133">
        <v>262.44</v>
      </c>
      <c r="E96" s="133">
        <v>29.16</v>
      </c>
      <c r="F96" s="137">
        <v>2.4299999999999999E-3</v>
      </c>
      <c r="G96" t="s">
        <v>168</v>
      </c>
    </row>
    <row r="97" spans="1:7">
      <c r="A97" t="s">
        <v>244</v>
      </c>
      <c r="C97" s="133">
        <v>2160</v>
      </c>
      <c r="D97" s="133">
        <v>1836</v>
      </c>
      <c r="E97" s="133">
        <v>324</v>
      </c>
      <c r="F97" s="135">
        <v>0.02</v>
      </c>
      <c r="G97" t="s">
        <v>168</v>
      </c>
    </row>
    <row r="98" spans="1:7">
      <c r="A98" t="s">
        <v>245</v>
      </c>
      <c r="C98" s="133">
        <v>648</v>
      </c>
      <c r="D98" s="133">
        <v>464.4</v>
      </c>
      <c r="E98" s="133">
        <v>183.6</v>
      </c>
      <c r="F98" s="135">
        <v>0.01</v>
      </c>
      <c r="G98" t="s">
        <v>168</v>
      </c>
    </row>
    <row r="99" spans="1:7">
      <c r="A99" t="s">
        <v>246</v>
      </c>
      <c r="C99" s="133">
        <v>2.92</v>
      </c>
      <c r="D99" s="133">
        <v>1.37</v>
      </c>
      <c r="E99" s="133">
        <v>1.54</v>
      </c>
      <c r="F99" s="134">
        <v>2.0000000000000002E-5</v>
      </c>
      <c r="G99" t="s">
        <v>150</v>
      </c>
    </row>
    <row r="100" spans="1:7">
      <c r="A100" t="s">
        <v>247</v>
      </c>
      <c r="C100" s="133">
        <v>2058.48</v>
      </c>
      <c r="D100" s="133">
        <v>436.32</v>
      </c>
      <c r="E100" s="133">
        <v>1622.16</v>
      </c>
      <c r="F100" s="134">
        <v>2.5999999999999999E-2</v>
      </c>
      <c r="G100" t="s">
        <v>150</v>
      </c>
    </row>
    <row r="101" spans="1:7">
      <c r="A101" t="s">
        <v>248</v>
      </c>
      <c r="C101" s="133">
        <v>550.79999999999995</v>
      </c>
      <c r="D101" s="133">
        <v>54</v>
      </c>
      <c r="E101" s="133">
        <v>496.8</v>
      </c>
      <c r="F101" s="134">
        <v>0.04</v>
      </c>
      <c r="G101" t="s">
        <v>150</v>
      </c>
    </row>
    <row r="102" spans="1:7">
      <c r="A102" t="s">
        <v>249</v>
      </c>
      <c r="C102" s="133">
        <v>45.36</v>
      </c>
      <c r="D102" s="133">
        <v>25.92</v>
      </c>
      <c r="E102" s="133">
        <v>19.440000000000001</v>
      </c>
      <c r="F102" s="134">
        <v>2.2000000000000001E-3</v>
      </c>
      <c r="G102" t="s">
        <v>150</v>
      </c>
    </row>
    <row r="103" spans="1:7">
      <c r="A103" t="s">
        <v>250</v>
      </c>
      <c r="C103" s="133">
        <v>7344</v>
      </c>
      <c r="D103" s="133">
        <v>1641.6</v>
      </c>
      <c r="E103" s="133">
        <v>5702.4</v>
      </c>
      <c r="F103" s="134">
        <v>0.3</v>
      </c>
      <c r="G103" t="s">
        <v>150</v>
      </c>
    </row>
    <row r="104" spans="1:7">
      <c r="A104" t="s">
        <v>251</v>
      </c>
      <c r="C104" s="133">
        <v>900</v>
      </c>
      <c r="D104" s="133">
        <v>390</v>
      </c>
      <c r="E104" s="133">
        <v>510</v>
      </c>
      <c r="F104" s="135">
        <v>1.4290000000000001E-2</v>
      </c>
      <c r="G104" t="s">
        <v>209</v>
      </c>
    </row>
    <row r="105" spans="1:7">
      <c r="A105" t="s">
        <v>252</v>
      </c>
      <c r="C105" s="133">
        <v>600.46</v>
      </c>
      <c r="D105" s="133">
        <v>246.19</v>
      </c>
      <c r="E105" s="133">
        <v>354.27</v>
      </c>
      <c r="F105" s="135">
        <v>5.7140000000000003E-3</v>
      </c>
      <c r="G105" t="s">
        <v>209</v>
      </c>
    </row>
    <row r="106" spans="1:7">
      <c r="A106" t="s">
        <v>253</v>
      </c>
      <c r="C106" s="133">
        <v>4320</v>
      </c>
      <c r="D106" s="133">
        <v>1172.45</v>
      </c>
      <c r="E106" s="133">
        <v>3147.55</v>
      </c>
      <c r="F106" s="134">
        <v>0.04</v>
      </c>
      <c r="G106" t="s">
        <v>150</v>
      </c>
    </row>
    <row r="107" spans="1:7">
      <c r="A107" t="s">
        <v>254</v>
      </c>
      <c r="C107" s="133">
        <v>32400</v>
      </c>
      <c r="D107" s="133">
        <v>23787</v>
      </c>
      <c r="E107" s="133">
        <v>8613</v>
      </c>
      <c r="F107" s="134">
        <v>0.24</v>
      </c>
      <c r="G107" t="s">
        <v>150</v>
      </c>
    </row>
    <row r="108" spans="1:7">
      <c r="A108" t="s">
        <v>255</v>
      </c>
      <c r="C108" s="133">
        <v>1323</v>
      </c>
      <c r="D108" s="133">
        <v>138.24</v>
      </c>
      <c r="E108" s="133">
        <v>1184.76</v>
      </c>
      <c r="F108" s="134">
        <v>0.09</v>
      </c>
      <c r="G108" t="s">
        <v>150</v>
      </c>
    </row>
    <row r="109" spans="1:7">
      <c r="A109" t="s">
        <v>256</v>
      </c>
      <c r="C109" s="133">
        <v>1109.1600000000001</v>
      </c>
      <c r="D109" s="133">
        <v>302.39999999999998</v>
      </c>
      <c r="E109" s="133">
        <v>806.76</v>
      </c>
      <c r="F109" s="134">
        <v>6.5000000000000002E-2</v>
      </c>
      <c r="G109" t="s">
        <v>150</v>
      </c>
    </row>
    <row r="110" spans="1:7">
      <c r="A110" t="s">
        <v>257</v>
      </c>
      <c r="C110" s="133">
        <v>14.04</v>
      </c>
      <c r="D110" s="133">
        <v>5.04</v>
      </c>
      <c r="E110" s="133">
        <v>9</v>
      </c>
      <c r="F110" s="134">
        <v>2.9999999999999997E-4</v>
      </c>
      <c r="G110" t="s">
        <v>150</v>
      </c>
    </row>
    <row r="111" spans="1:7">
      <c r="A111" t="s">
        <v>258</v>
      </c>
      <c r="C111" s="133">
        <v>37.799999999999997</v>
      </c>
      <c r="D111" s="133">
        <v>5.04</v>
      </c>
      <c r="E111" s="133">
        <v>32.76</v>
      </c>
      <c r="F111" s="134">
        <v>2.9999999999999997E-4</v>
      </c>
      <c r="G111" t="s">
        <v>150</v>
      </c>
    </row>
    <row r="112" spans="1:7">
      <c r="A112" t="s">
        <v>259</v>
      </c>
      <c r="C112" s="133">
        <v>5.44</v>
      </c>
      <c r="D112" s="133">
        <v>2.4500000000000002</v>
      </c>
      <c r="E112" s="133">
        <v>2.99</v>
      </c>
      <c r="F112" s="134">
        <v>1.2E-4</v>
      </c>
      <c r="G112" t="s">
        <v>150</v>
      </c>
    </row>
    <row r="113" spans="1:7">
      <c r="A113" t="s">
        <v>260</v>
      </c>
      <c r="C113" s="133">
        <v>324</v>
      </c>
      <c r="D113" s="133">
        <v>108</v>
      </c>
      <c r="E113" s="133">
        <v>216</v>
      </c>
      <c r="F113" s="134">
        <v>1E-3</v>
      </c>
      <c r="G113" t="s">
        <v>150</v>
      </c>
    </row>
    <row r="114" spans="1:7">
      <c r="A114" t="s">
        <v>261</v>
      </c>
      <c r="C114" s="133">
        <v>1.3</v>
      </c>
      <c r="D114" s="133">
        <v>0.86</v>
      </c>
      <c r="E114" s="133">
        <v>0.43</v>
      </c>
      <c r="F114" s="134">
        <v>3.0000000000000001E-5</v>
      </c>
      <c r="G114" t="s">
        <v>150</v>
      </c>
    </row>
    <row r="115" spans="1:7">
      <c r="A115" t="s">
        <v>262</v>
      </c>
      <c r="C115" s="133">
        <v>6.48</v>
      </c>
      <c r="D115" s="133">
        <v>4.32</v>
      </c>
      <c r="E115" s="133">
        <v>2.16</v>
      </c>
      <c r="F115" s="134">
        <v>2.0000000000000002E-5</v>
      </c>
      <c r="G115" t="s">
        <v>150</v>
      </c>
    </row>
    <row r="116" spans="1:7">
      <c r="A116" t="s">
        <v>263</v>
      </c>
      <c r="C116" s="133">
        <v>37.799999999999997</v>
      </c>
      <c r="D116" s="133">
        <v>21.6</v>
      </c>
      <c r="E116" s="133">
        <v>16.2</v>
      </c>
      <c r="F116" s="134">
        <v>1E-3</v>
      </c>
      <c r="G116" t="s">
        <v>150</v>
      </c>
    </row>
    <row r="117" spans="1:7">
      <c r="A117" t="s">
        <v>264</v>
      </c>
      <c r="C117" s="133">
        <v>0.86</v>
      </c>
      <c r="D117" s="133">
        <v>0.43</v>
      </c>
      <c r="E117" s="133">
        <v>0.43</v>
      </c>
      <c r="F117" s="134">
        <v>1.0000000000000001E-5</v>
      </c>
      <c r="G117" t="s">
        <v>150</v>
      </c>
    </row>
    <row r="118" spans="1:7">
      <c r="A118" t="s">
        <v>265</v>
      </c>
      <c r="C118" s="133">
        <v>1.62</v>
      </c>
      <c r="D118" s="133">
        <v>0.76</v>
      </c>
      <c r="E118" s="133">
        <v>0.86</v>
      </c>
      <c r="F118" s="134">
        <v>3.0000000000000001E-5</v>
      </c>
      <c r="G118" t="s">
        <v>150</v>
      </c>
    </row>
    <row r="119" spans="1:7">
      <c r="A119" t="s">
        <v>266</v>
      </c>
      <c r="C119" s="133">
        <v>486</v>
      </c>
      <c r="D119" s="133">
        <v>324</v>
      </c>
      <c r="E119" s="133">
        <v>162</v>
      </c>
      <c r="F119" s="134">
        <v>1E-3</v>
      </c>
      <c r="G119" t="s">
        <v>150</v>
      </c>
    </row>
    <row r="120" spans="1:7">
      <c r="A120" s="128"/>
      <c r="B120" s="130"/>
      <c r="C120" s="130"/>
      <c r="D120" s="130"/>
      <c r="E120" s="130"/>
      <c r="F120" s="130"/>
    </row>
    <row r="121" spans="1:7">
      <c r="A121" s="129"/>
      <c r="B121" s="131"/>
      <c r="C121" s="131"/>
      <c r="D121" s="131"/>
      <c r="E121" s="131"/>
      <c r="F121" s="131"/>
    </row>
    <row r="122" spans="1:7">
      <c r="A122" s="129"/>
      <c r="B122" s="131"/>
      <c r="C122" s="131"/>
      <c r="D122" s="131"/>
      <c r="E122" s="131"/>
      <c r="F122" s="131"/>
    </row>
    <row r="123" spans="1:7">
      <c r="A123" s="129"/>
      <c r="B123" s="131"/>
      <c r="C123" s="131"/>
      <c r="D123" s="131"/>
      <c r="E123" s="131"/>
      <c r="F123" s="131"/>
    </row>
    <row r="124" spans="1:7">
      <c r="A124" s="129"/>
      <c r="B124" s="131"/>
      <c r="C124" s="131"/>
      <c r="D124" s="131"/>
      <c r="E124" s="131"/>
      <c r="F124" s="131"/>
    </row>
    <row r="125" spans="1:7">
      <c r="A125" s="129"/>
      <c r="B125" s="131"/>
      <c r="C125" s="131"/>
      <c r="D125" s="131"/>
      <c r="E125" s="131"/>
      <c r="F125" s="131"/>
    </row>
    <row r="126" spans="1:7">
      <c r="A126" s="129"/>
      <c r="B126" s="131"/>
      <c r="C126" s="131"/>
      <c r="D126" s="131"/>
      <c r="E126" s="131"/>
      <c r="F126" s="131"/>
    </row>
    <row r="127" spans="1:7">
      <c r="A127" s="129"/>
      <c r="B127" s="131"/>
      <c r="C127" s="131"/>
      <c r="D127" s="131"/>
      <c r="E127" s="131"/>
      <c r="F127" s="131"/>
    </row>
    <row r="128" spans="1:7">
      <c r="A128" s="129"/>
      <c r="B128" s="131"/>
      <c r="C128" s="131"/>
      <c r="D128" s="131"/>
      <c r="E128" s="131"/>
      <c r="F128" s="131"/>
    </row>
    <row r="129" spans="1:6">
      <c r="A129" s="129"/>
      <c r="B129" s="131"/>
      <c r="C129" s="131"/>
      <c r="D129" s="131"/>
      <c r="E129" s="131"/>
      <c r="F129" s="131"/>
    </row>
    <row r="130" spans="1:6">
      <c r="A130" s="129"/>
      <c r="B130" s="131"/>
      <c r="C130" s="131"/>
      <c r="D130" s="131"/>
      <c r="E130" s="131"/>
      <c r="F130" s="131"/>
    </row>
    <row r="131" spans="1:6">
      <c r="A131" s="129"/>
      <c r="B131" s="131"/>
      <c r="C131" s="131"/>
      <c r="D131" s="131"/>
      <c r="E131" s="131"/>
      <c r="F131" s="131"/>
    </row>
    <row r="132" spans="1:6">
      <c r="A132" s="129"/>
      <c r="B132" s="131"/>
      <c r="C132" s="131"/>
      <c r="D132" s="131"/>
      <c r="E132" s="131"/>
      <c r="F132" s="131"/>
    </row>
    <row r="133" spans="1:6">
      <c r="A133" s="129"/>
      <c r="B133" s="131"/>
      <c r="C133" s="131"/>
      <c r="D133" s="131"/>
      <c r="E133" s="131"/>
      <c r="F133" s="131"/>
    </row>
    <row r="134" spans="1:6">
      <c r="A134" s="129"/>
      <c r="B134" s="131"/>
      <c r="C134" s="131"/>
      <c r="D134" s="131"/>
      <c r="E134" s="131"/>
      <c r="F134" s="131"/>
    </row>
    <row r="135" spans="1:6">
      <c r="A135" s="129"/>
      <c r="B135" s="131"/>
      <c r="C135" s="131"/>
      <c r="D135" s="131"/>
      <c r="E135" s="131"/>
      <c r="F135" s="131"/>
    </row>
    <row r="136" spans="1:6">
      <c r="A136" s="129"/>
      <c r="B136" s="131"/>
      <c r="C136" s="131"/>
      <c r="D136" s="131"/>
      <c r="E136" s="131"/>
      <c r="F136" s="131"/>
    </row>
    <row r="137" spans="1:6">
      <c r="A137" s="129"/>
      <c r="B137" s="131"/>
      <c r="C137" s="131"/>
      <c r="D137" s="131"/>
      <c r="E137" s="131"/>
      <c r="F137" s="131"/>
    </row>
    <row r="138" spans="1:6">
      <c r="A138" s="129"/>
      <c r="B138" s="131"/>
      <c r="C138" s="131"/>
      <c r="D138" s="131"/>
      <c r="E138" s="131"/>
      <c r="F138" s="131"/>
    </row>
    <row r="139" spans="1:6">
      <c r="A139" s="129"/>
      <c r="B139" s="131"/>
      <c r="C139" s="131"/>
      <c r="D139" s="131"/>
      <c r="E139" s="131"/>
      <c r="F139" s="131"/>
    </row>
    <row r="140" spans="1:6">
      <c r="A140" s="129"/>
      <c r="B140" s="131"/>
      <c r="C140" s="131"/>
      <c r="D140" s="131"/>
      <c r="E140" s="131"/>
      <c r="F140" s="131"/>
    </row>
    <row r="141" spans="1:6">
      <c r="A141" s="129"/>
      <c r="B141" s="131"/>
      <c r="C141" s="131"/>
      <c r="D141" s="131"/>
      <c r="E141" s="131"/>
      <c r="F141" s="131"/>
    </row>
    <row r="142" spans="1:6">
      <c r="A142" s="129"/>
      <c r="B142" s="131"/>
      <c r="C142" s="131"/>
      <c r="D142" s="131"/>
      <c r="E142" s="131"/>
      <c r="F142" s="131"/>
    </row>
    <row r="143" spans="1:6">
      <c r="A143" s="129"/>
      <c r="B143" s="131"/>
      <c r="C143" s="131"/>
      <c r="D143" s="131"/>
      <c r="E143" s="131"/>
      <c r="F143" s="131"/>
    </row>
    <row r="144" spans="1:6">
      <c r="A144" s="129"/>
      <c r="B144" s="131"/>
      <c r="C144" s="131"/>
      <c r="D144" s="131"/>
      <c r="E144" s="131"/>
      <c r="F144" s="131"/>
    </row>
    <row r="145" spans="1:6">
      <c r="A145" s="129"/>
      <c r="B145" s="131"/>
      <c r="C145" s="131"/>
      <c r="D145" s="131"/>
      <c r="E145" s="131"/>
      <c r="F145" s="131"/>
    </row>
    <row r="146" spans="1:6">
      <c r="A146" s="129"/>
      <c r="B146" s="131"/>
      <c r="C146" s="131"/>
      <c r="D146" s="131"/>
      <c r="E146" s="131"/>
      <c r="F146" s="131"/>
    </row>
    <row r="147" spans="1:6">
      <c r="A147" s="129"/>
      <c r="B147" s="131"/>
      <c r="C147" s="131"/>
      <c r="D147" s="131"/>
      <c r="E147" s="131"/>
      <c r="F147" s="131"/>
    </row>
    <row r="148" spans="1:6">
      <c r="A148" s="129"/>
      <c r="B148" s="131"/>
      <c r="C148" s="131"/>
      <c r="D148" s="131"/>
      <c r="E148" s="131"/>
      <c r="F148" s="131"/>
    </row>
    <row r="149" spans="1:6">
      <c r="A149" s="129"/>
      <c r="B149" s="131"/>
      <c r="C149" s="131"/>
      <c r="D149" s="131"/>
      <c r="E149" s="131"/>
      <c r="F149" s="131"/>
    </row>
    <row r="150" spans="1:6">
      <c r="A150" s="129"/>
      <c r="B150" s="131"/>
      <c r="C150" s="131"/>
      <c r="D150" s="131"/>
      <c r="E150" s="131"/>
      <c r="F150" s="131"/>
    </row>
    <row r="151" spans="1:6">
      <c r="A151" s="129"/>
      <c r="B151" s="131"/>
      <c r="C151" s="131"/>
      <c r="D151" s="131"/>
      <c r="E151" s="131"/>
      <c r="F151" s="131"/>
    </row>
    <row r="152" spans="1:6">
      <c r="A152" s="129"/>
      <c r="B152" s="131"/>
      <c r="C152" s="131"/>
      <c r="D152" s="131"/>
      <c r="E152" s="131"/>
      <c r="F152" s="131"/>
    </row>
    <row r="153" spans="1:6">
      <c r="A153" s="129"/>
      <c r="B153" s="131"/>
      <c r="C153" s="131"/>
      <c r="D153" s="131"/>
      <c r="E153" s="131"/>
      <c r="F153" s="131"/>
    </row>
    <row r="154" spans="1:6">
      <c r="A154" s="129"/>
      <c r="B154" s="131"/>
      <c r="C154" s="131"/>
      <c r="D154" s="131"/>
      <c r="E154" s="131"/>
      <c r="F154" s="131"/>
    </row>
    <row r="155" spans="1:6">
      <c r="A155" s="129"/>
      <c r="B155" s="131"/>
      <c r="C155" s="131"/>
      <c r="D155" s="131"/>
      <c r="E155" s="131"/>
      <c r="F155" s="131"/>
    </row>
    <row r="156" spans="1:6">
      <c r="A156" s="129"/>
      <c r="B156" s="131"/>
      <c r="C156" s="131"/>
      <c r="D156" s="131"/>
      <c r="E156" s="131"/>
      <c r="F156" s="131"/>
    </row>
    <row r="157" spans="1:6">
      <c r="A157" s="129"/>
      <c r="B157" s="131"/>
      <c r="C157" s="131"/>
      <c r="D157" s="131"/>
      <c r="E157" s="131"/>
      <c r="F157" s="131"/>
    </row>
    <row r="158" spans="1:6">
      <c r="A158" s="129"/>
      <c r="B158" s="131"/>
      <c r="C158" s="131"/>
      <c r="D158" s="131"/>
      <c r="E158" s="131"/>
      <c r="F158" s="131"/>
    </row>
    <row r="159" spans="1:6">
      <c r="A159" s="129"/>
      <c r="B159" s="131"/>
      <c r="C159" s="131"/>
      <c r="D159" s="131"/>
      <c r="E159" s="131"/>
      <c r="F159" s="131"/>
    </row>
    <row r="160" spans="1:6">
      <c r="A160" s="129"/>
      <c r="B160" s="131"/>
      <c r="C160" s="131"/>
      <c r="D160" s="131"/>
      <c r="E160" s="131"/>
      <c r="F160" s="131"/>
    </row>
    <row r="161" spans="1:6">
      <c r="A161" s="129"/>
      <c r="B161" s="131"/>
      <c r="C161" s="131"/>
      <c r="D161" s="131"/>
      <c r="E161" s="131"/>
      <c r="F161" s="131"/>
    </row>
    <row r="162" spans="1:6">
      <c r="A162" s="129"/>
      <c r="B162" s="131"/>
      <c r="C162" s="131"/>
      <c r="D162" s="131"/>
      <c r="E162" s="131"/>
      <c r="F162" s="131"/>
    </row>
    <row r="163" spans="1:6">
      <c r="A163" s="129"/>
      <c r="B163" s="131"/>
      <c r="C163" s="131"/>
      <c r="D163" s="131"/>
      <c r="E163" s="131"/>
      <c r="F163" s="131"/>
    </row>
    <row r="164" spans="1:6">
      <c r="A164" s="129"/>
      <c r="B164" s="131"/>
      <c r="C164" s="131"/>
      <c r="D164" s="131"/>
      <c r="E164" s="131"/>
      <c r="F164" s="131"/>
    </row>
    <row r="165" spans="1:6">
      <c r="A165" s="129"/>
      <c r="B165" s="131"/>
      <c r="C165" s="131"/>
      <c r="D165" s="131"/>
      <c r="E165" s="131"/>
      <c r="F165" s="131"/>
    </row>
    <row r="166" spans="1:6">
      <c r="A166" s="129"/>
      <c r="B166" s="131"/>
      <c r="C166" s="131"/>
      <c r="D166" s="131"/>
      <c r="E166" s="131"/>
      <c r="F166" s="131"/>
    </row>
    <row r="167" spans="1:6">
      <c r="A167" s="129"/>
      <c r="B167" s="131"/>
      <c r="C167" s="131"/>
      <c r="D167" s="131"/>
      <c r="E167" s="131"/>
      <c r="F167" s="131"/>
    </row>
    <row r="168" spans="1:6">
      <c r="A168" s="129"/>
      <c r="B168" s="131"/>
      <c r="C168" s="131"/>
      <c r="D168" s="131"/>
      <c r="E168" s="131"/>
      <c r="F168" s="131"/>
    </row>
    <row r="169" spans="1:6">
      <c r="A169" s="129"/>
      <c r="B169" s="131"/>
      <c r="C169" s="131"/>
      <c r="D169" s="131"/>
      <c r="E169" s="131"/>
      <c r="F169" s="131"/>
    </row>
    <row r="170" spans="1:6">
      <c r="A170" s="129"/>
      <c r="B170" s="131"/>
      <c r="C170" s="131"/>
      <c r="D170" s="131"/>
      <c r="E170" s="131"/>
      <c r="F170" s="131"/>
    </row>
    <row r="171" spans="1:6">
      <c r="A171" s="129"/>
      <c r="B171" s="131"/>
      <c r="C171" s="131"/>
      <c r="D171" s="131"/>
      <c r="E171" s="131"/>
      <c r="F171" s="131"/>
    </row>
    <row r="172" spans="1:6">
      <c r="A172" s="129"/>
      <c r="B172" s="131"/>
      <c r="C172" s="131"/>
      <c r="D172" s="131"/>
      <c r="E172" s="131"/>
      <c r="F172" s="131"/>
    </row>
    <row r="173" spans="1:6">
      <c r="A173" s="129"/>
      <c r="B173" s="131"/>
      <c r="C173" s="131"/>
      <c r="D173" s="131"/>
      <c r="E173" s="131"/>
      <c r="F173" s="131"/>
    </row>
    <row r="174" spans="1:6">
      <c r="A174" s="129"/>
      <c r="B174" s="131"/>
      <c r="C174" s="131"/>
      <c r="D174" s="131"/>
      <c r="E174" s="131"/>
      <c r="F174" s="131"/>
    </row>
    <row r="175" spans="1:6">
      <c r="A175" s="129"/>
      <c r="B175" s="131"/>
      <c r="C175" s="131"/>
      <c r="D175" s="131"/>
      <c r="E175" s="131"/>
      <c r="F175" s="131"/>
    </row>
    <row r="176" spans="1:6">
      <c r="A176" s="129"/>
      <c r="B176" s="131"/>
      <c r="C176" s="131"/>
      <c r="D176" s="131"/>
      <c r="E176" s="131"/>
      <c r="F176" s="131"/>
    </row>
    <row r="177" spans="1:6">
      <c r="A177" s="129"/>
      <c r="B177" s="131"/>
      <c r="C177" s="131"/>
      <c r="D177" s="131"/>
      <c r="E177" s="131"/>
      <c r="F177" s="131"/>
    </row>
    <row r="178" spans="1:6">
      <c r="A178" s="129"/>
      <c r="B178" s="131"/>
      <c r="C178" s="131"/>
      <c r="D178" s="131"/>
      <c r="E178" s="131"/>
      <c r="F178" s="131"/>
    </row>
    <row r="179" spans="1:6">
      <c r="A179" s="129"/>
      <c r="B179" s="131"/>
      <c r="C179" s="131"/>
      <c r="D179" s="131"/>
      <c r="E179" s="131"/>
      <c r="F179" s="131"/>
    </row>
    <row r="180" spans="1:6">
      <c r="A180" s="129"/>
      <c r="B180" s="131"/>
      <c r="C180" s="131"/>
      <c r="D180" s="131"/>
      <c r="E180" s="131"/>
      <c r="F180" s="131"/>
    </row>
    <row r="181" spans="1:6">
      <c r="A181" s="129"/>
      <c r="B181" s="131"/>
      <c r="C181" s="131"/>
      <c r="D181" s="131"/>
      <c r="E181" s="131"/>
      <c r="F181" s="131"/>
    </row>
    <row r="182" spans="1:6">
      <c r="A182" s="129"/>
      <c r="B182" s="131"/>
      <c r="C182" s="131"/>
      <c r="D182" s="131"/>
      <c r="E182" s="131"/>
      <c r="F182" s="131"/>
    </row>
    <row r="183" spans="1:6">
      <c r="A183" s="129"/>
      <c r="B183" s="131"/>
      <c r="C183" s="131"/>
      <c r="D183" s="131"/>
      <c r="E183" s="131"/>
      <c r="F183" s="131"/>
    </row>
    <row r="184" spans="1:6">
      <c r="A184" s="129"/>
      <c r="B184" s="131"/>
      <c r="C184" s="131"/>
      <c r="D184" s="131"/>
      <c r="E184" s="131"/>
      <c r="F184" s="131"/>
    </row>
    <row r="185" spans="1:6">
      <c r="A185" s="129"/>
      <c r="B185" s="131"/>
      <c r="C185" s="131"/>
      <c r="D185" s="131"/>
      <c r="E185" s="131"/>
      <c r="F185" s="131"/>
    </row>
    <row r="186" spans="1:6">
      <c r="A186" s="129"/>
      <c r="B186" s="131"/>
      <c r="C186" s="131"/>
      <c r="D186" s="131"/>
      <c r="E186" s="131"/>
      <c r="F186" s="131"/>
    </row>
    <row r="187" spans="1:6">
      <c r="A187" s="129"/>
      <c r="B187" s="131"/>
      <c r="C187" s="131"/>
      <c r="D187" s="131"/>
      <c r="E187" s="131"/>
      <c r="F187" s="131"/>
    </row>
    <row r="188" spans="1:6">
      <c r="A188" s="129"/>
      <c r="B188" s="131"/>
      <c r="C188" s="131"/>
      <c r="D188" s="131"/>
      <c r="E188" s="131"/>
      <c r="F188" s="131"/>
    </row>
    <row r="189" spans="1:6">
      <c r="A189" s="129"/>
      <c r="B189" s="131"/>
      <c r="C189" s="131"/>
      <c r="D189" s="131"/>
      <c r="E189" s="131"/>
      <c r="F189" s="131"/>
    </row>
    <row r="190" spans="1:6">
      <c r="A190" s="129"/>
      <c r="B190" s="131"/>
      <c r="C190" s="131"/>
      <c r="D190" s="131"/>
      <c r="E190" s="131"/>
      <c r="F190" s="131"/>
    </row>
    <row r="191" spans="1:6">
      <c r="A191" s="129"/>
      <c r="B191" s="131"/>
      <c r="C191" s="131"/>
      <c r="D191" s="131"/>
      <c r="E191" s="131"/>
      <c r="F191" s="131"/>
    </row>
    <row r="192" spans="1:6">
      <c r="A192" s="129"/>
      <c r="B192" s="131"/>
      <c r="C192" s="131"/>
      <c r="D192" s="131"/>
      <c r="E192" s="131"/>
      <c r="F192" s="131"/>
    </row>
    <row r="193" spans="1:6">
      <c r="A193" s="129"/>
      <c r="B193" s="131"/>
      <c r="C193" s="131"/>
      <c r="D193" s="131"/>
      <c r="E193" s="131"/>
      <c r="F193" s="131"/>
    </row>
    <row r="194" spans="1:6">
      <c r="A194" s="129"/>
      <c r="B194" s="131"/>
      <c r="C194" s="131"/>
      <c r="D194" s="131"/>
      <c r="E194" s="131"/>
      <c r="F194" s="131"/>
    </row>
    <row r="195" spans="1:6">
      <c r="A195" s="129"/>
      <c r="B195" s="131"/>
      <c r="C195" s="131"/>
      <c r="D195" s="131"/>
      <c r="E195" s="131"/>
      <c r="F195" s="131"/>
    </row>
    <row r="196" spans="1:6">
      <c r="A196" s="129"/>
      <c r="B196" s="131"/>
      <c r="C196" s="131"/>
      <c r="D196" s="131"/>
      <c r="E196" s="131"/>
      <c r="F196" s="131"/>
    </row>
    <row r="197" spans="1:6">
      <c r="A197" s="129"/>
      <c r="B197" s="131"/>
      <c r="C197" s="131"/>
      <c r="D197" s="131"/>
      <c r="E197" s="131"/>
      <c r="F197" s="131"/>
    </row>
    <row r="198" spans="1:6">
      <c r="A198" s="129"/>
      <c r="B198" s="131"/>
      <c r="C198" s="131"/>
      <c r="D198" s="131"/>
      <c r="E198" s="131"/>
      <c r="F198" s="131"/>
    </row>
    <row r="199" spans="1:6">
      <c r="A199" s="129"/>
      <c r="B199" s="131"/>
      <c r="C199" s="131"/>
      <c r="D199" s="131"/>
      <c r="E199" s="131"/>
      <c r="F199" s="131"/>
    </row>
    <row r="200" spans="1:6">
      <c r="A200" s="129"/>
      <c r="B200" s="131"/>
      <c r="C200" s="131"/>
      <c r="D200" s="131"/>
      <c r="E200" s="131"/>
      <c r="F200" s="131"/>
    </row>
    <row r="201" spans="1:6">
      <c r="A201" s="129"/>
      <c r="B201" s="131"/>
      <c r="C201" s="131"/>
      <c r="D201" s="131"/>
      <c r="E201" s="131"/>
      <c r="F201" s="131"/>
    </row>
    <row r="202" spans="1:6">
      <c r="A202" s="129"/>
      <c r="B202" s="131"/>
      <c r="C202" s="131"/>
      <c r="D202" s="131"/>
      <c r="E202" s="131"/>
      <c r="F202" s="131"/>
    </row>
    <row r="203" spans="1:6">
      <c r="A203" s="129"/>
      <c r="B203" s="131"/>
      <c r="C203" s="131"/>
      <c r="D203" s="131"/>
      <c r="E203" s="131"/>
      <c r="F203" s="131"/>
    </row>
    <row r="204" spans="1:6">
      <c r="A204" s="129"/>
      <c r="B204" s="131"/>
      <c r="C204" s="131"/>
      <c r="D204" s="131"/>
      <c r="E204" s="131"/>
      <c r="F204" s="131"/>
    </row>
    <row r="205" spans="1:6">
      <c r="A205" s="129"/>
      <c r="B205" s="131"/>
      <c r="C205" s="131"/>
      <c r="D205" s="131"/>
      <c r="E205" s="131"/>
      <c r="F205" s="131"/>
    </row>
    <row r="206" spans="1:6">
      <c r="A206" s="129"/>
      <c r="B206" s="131"/>
      <c r="C206" s="131"/>
      <c r="D206" s="131"/>
      <c r="E206" s="131"/>
      <c r="F206" s="131"/>
    </row>
    <row r="207" spans="1:6">
      <c r="A207" s="129"/>
      <c r="B207" s="131"/>
      <c r="C207" s="131"/>
      <c r="D207" s="131"/>
      <c r="E207" s="131"/>
      <c r="F207" s="131"/>
    </row>
    <row r="208" spans="1:6">
      <c r="A208" s="129"/>
      <c r="B208" s="131"/>
      <c r="C208" s="131"/>
      <c r="D208" s="131"/>
      <c r="E208" s="131"/>
      <c r="F208" s="131"/>
    </row>
    <row r="209" spans="1:6">
      <c r="A209" s="129"/>
      <c r="B209" s="131"/>
      <c r="C209" s="131"/>
      <c r="D209" s="131"/>
      <c r="E209" s="131"/>
      <c r="F209" s="131"/>
    </row>
    <row r="210" spans="1:6">
      <c r="A210" s="129"/>
      <c r="B210" s="131"/>
      <c r="C210" s="131"/>
      <c r="D210" s="131"/>
      <c r="E210" s="131"/>
      <c r="F210" s="131"/>
    </row>
    <row r="211" spans="1:6">
      <c r="A211" s="129"/>
      <c r="B211" s="131"/>
      <c r="C211" s="131"/>
      <c r="D211" s="131"/>
      <c r="E211" s="131"/>
      <c r="F211" s="131"/>
    </row>
    <row r="212" spans="1:6">
      <c r="A212" s="129"/>
      <c r="B212" s="131"/>
      <c r="C212" s="131"/>
      <c r="D212" s="131"/>
      <c r="E212" s="131"/>
      <c r="F212" s="131"/>
    </row>
    <row r="213" spans="1:6">
      <c r="A213" s="129"/>
      <c r="B213" s="131"/>
      <c r="C213" s="131"/>
      <c r="D213" s="131"/>
      <c r="E213" s="131"/>
      <c r="F213" s="131"/>
    </row>
    <row r="214" spans="1:6">
      <c r="A214" s="129"/>
      <c r="B214" s="131"/>
      <c r="C214" s="131"/>
      <c r="D214" s="131"/>
      <c r="E214" s="131"/>
      <c r="F214" s="131"/>
    </row>
    <row r="215" spans="1:6">
      <c r="A215" s="129"/>
      <c r="B215" s="131"/>
      <c r="C215" s="131"/>
      <c r="D215" s="131"/>
      <c r="E215" s="131"/>
      <c r="F215" s="131"/>
    </row>
    <row r="216" spans="1:6">
      <c r="A216" s="129"/>
      <c r="B216" s="131"/>
      <c r="C216" s="131"/>
      <c r="D216" s="131"/>
      <c r="E216" s="131"/>
      <c r="F216" s="131"/>
    </row>
    <row r="217" spans="1:6">
      <c r="A217" s="129"/>
      <c r="B217" s="131"/>
      <c r="C217" s="131"/>
      <c r="D217" s="131"/>
      <c r="E217" s="131"/>
      <c r="F217" s="131"/>
    </row>
    <row r="218" spans="1:6">
      <c r="A218" s="129"/>
      <c r="B218" s="131"/>
      <c r="C218" s="131"/>
      <c r="D218" s="131"/>
      <c r="E218" s="131"/>
      <c r="F218" s="131"/>
    </row>
    <row r="219" spans="1:6">
      <c r="A219" s="129"/>
      <c r="B219" s="131"/>
      <c r="C219" s="131"/>
      <c r="D219" s="131"/>
      <c r="E219" s="131"/>
      <c r="F219" s="131"/>
    </row>
    <row r="220" spans="1:6">
      <c r="A220" s="129"/>
      <c r="B220" s="131"/>
      <c r="C220" s="131"/>
      <c r="D220" s="131"/>
      <c r="E220" s="131"/>
      <c r="F220" s="131"/>
    </row>
    <row r="221" spans="1:6">
      <c r="A221" s="129"/>
      <c r="B221" s="131"/>
      <c r="C221" s="131"/>
      <c r="D221" s="131"/>
      <c r="E221" s="131"/>
      <c r="F221" s="131"/>
    </row>
    <row r="222" spans="1:6">
      <c r="A222" s="129"/>
      <c r="B222" s="131"/>
      <c r="C222" s="131"/>
      <c r="D222" s="131"/>
      <c r="E222" s="131"/>
      <c r="F222" s="131"/>
    </row>
    <row r="223" spans="1:6">
      <c r="A223" s="129"/>
      <c r="B223" s="131"/>
      <c r="C223" s="131"/>
      <c r="D223" s="131"/>
      <c r="E223" s="131"/>
      <c r="F223" s="131"/>
    </row>
    <row r="224" spans="1:6">
      <c r="A224" s="129"/>
      <c r="B224" s="131"/>
      <c r="C224" s="131"/>
      <c r="D224" s="131"/>
      <c r="E224" s="131"/>
      <c r="F224" s="131"/>
    </row>
    <row r="225" spans="1:6">
      <c r="A225" s="129"/>
      <c r="B225" s="131"/>
      <c r="C225" s="131"/>
      <c r="D225" s="131"/>
      <c r="E225" s="131"/>
      <c r="F225" s="131"/>
    </row>
    <row r="226" spans="1:6">
      <c r="A226" s="129"/>
      <c r="B226" s="131"/>
      <c r="C226" s="131"/>
      <c r="D226" s="131"/>
      <c r="E226" s="131"/>
      <c r="F226" s="131"/>
    </row>
    <row r="227" spans="1:6">
      <c r="A227" s="129"/>
      <c r="B227" s="131"/>
      <c r="C227" s="131"/>
      <c r="D227" s="131"/>
      <c r="E227" s="131"/>
      <c r="F227" s="131"/>
    </row>
    <row r="228" spans="1:6">
      <c r="A228" s="129"/>
      <c r="B228" s="131"/>
      <c r="C228" s="131"/>
      <c r="D228" s="131"/>
      <c r="E228" s="131"/>
      <c r="F228" s="131"/>
    </row>
    <row r="229" spans="1:6">
      <c r="A229" s="129"/>
      <c r="B229" s="131"/>
      <c r="C229" s="131"/>
      <c r="D229" s="131"/>
      <c r="E229" s="131"/>
      <c r="F229" s="131"/>
    </row>
    <row r="230" spans="1:6">
      <c r="A230" s="129"/>
      <c r="B230" s="131"/>
      <c r="C230" s="131"/>
      <c r="D230" s="131"/>
      <c r="E230" s="131"/>
      <c r="F230" s="131"/>
    </row>
    <row r="231" spans="1:6">
      <c r="A231" s="129"/>
      <c r="B231" s="131"/>
      <c r="C231" s="131"/>
      <c r="D231" s="131"/>
      <c r="E231" s="131"/>
      <c r="F231" s="131"/>
    </row>
    <row r="232" spans="1:6">
      <c r="A232" s="129"/>
      <c r="B232" s="131"/>
      <c r="C232" s="131"/>
      <c r="D232" s="131"/>
      <c r="E232" s="131"/>
      <c r="F232" s="131"/>
    </row>
    <row r="233" spans="1:6">
      <c r="A233" s="129"/>
      <c r="B233" s="131"/>
      <c r="C233" s="131"/>
      <c r="D233" s="131"/>
      <c r="E233" s="131"/>
      <c r="F233" s="131"/>
    </row>
    <row r="234" spans="1:6">
      <c r="A234" s="129"/>
      <c r="B234" s="131"/>
      <c r="C234" s="131"/>
      <c r="D234" s="131"/>
      <c r="E234" s="131"/>
      <c r="F234" s="131"/>
    </row>
    <row r="235" spans="1:6">
      <c r="A235" s="129"/>
      <c r="B235" s="131"/>
      <c r="C235" s="131"/>
      <c r="D235" s="131"/>
      <c r="E235" s="131"/>
      <c r="F235" s="131"/>
    </row>
    <row r="236" spans="1:6">
      <c r="A236" s="129"/>
      <c r="B236" s="131"/>
      <c r="C236" s="131"/>
      <c r="D236" s="131"/>
      <c r="E236" s="131"/>
      <c r="F236" s="131"/>
    </row>
    <row r="237" spans="1:6">
      <c r="A237" s="129"/>
      <c r="B237" s="131"/>
      <c r="C237" s="131"/>
      <c r="D237" s="131"/>
      <c r="E237" s="131"/>
      <c r="F237" s="131"/>
    </row>
    <row r="238" spans="1:6">
      <c r="A238" s="129"/>
      <c r="B238" s="131"/>
      <c r="C238" s="131"/>
      <c r="D238" s="131"/>
      <c r="E238" s="131"/>
      <c r="F238" s="131"/>
    </row>
    <row r="239" spans="1:6">
      <c r="A239" s="129"/>
      <c r="B239" s="131"/>
      <c r="C239" s="131"/>
      <c r="D239" s="131"/>
      <c r="E239" s="131"/>
      <c r="F239" s="131"/>
    </row>
    <row r="240" spans="1:6">
      <c r="A240" s="129"/>
      <c r="B240" s="131"/>
      <c r="C240" s="131"/>
      <c r="D240" s="131"/>
      <c r="E240" s="131"/>
      <c r="F240" s="131"/>
    </row>
    <row r="241" spans="1:6">
      <c r="A241" s="129"/>
      <c r="B241" s="131"/>
      <c r="C241" s="131"/>
      <c r="D241" s="131"/>
      <c r="E241" s="131"/>
      <c r="F241" s="131"/>
    </row>
    <row r="242" spans="1:6">
      <c r="A242" s="129"/>
      <c r="B242" s="131"/>
      <c r="C242" s="131"/>
      <c r="D242" s="131"/>
      <c r="E242" s="131"/>
      <c r="F242" s="131"/>
    </row>
    <row r="243" spans="1:6">
      <c r="A243" s="129"/>
      <c r="B243" s="131"/>
      <c r="C243" s="131"/>
      <c r="D243" s="131"/>
      <c r="E243" s="131"/>
      <c r="F243" s="131"/>
    </row>
    <row r="244" spans="1:6">
      <c r="A244" s="129"/>
      <c r="B244" s="131"/>
      <c r="C244" s="131"/>
      <c r="D244" s="131"/>
      <c r="E244" s="131"/>
      <c r="F244" s="131"/>
    </row>
    <row r="245" spans="1:6">
      <c r="A245" s="129"/>
      <c r="B245" s="131"/>
      <c r="C245" s="131"/>
      <c r="D245" s="131"/>
      <c r="E245" s="131"/>
      <c r="F245" s="131"/>
    </row>
    <row r="246" spans="1:6">
      <c r="A246" s="129"/>
      <c r="B246" s="131"/>
      <c r="C246" s="131"/>
      <c r="D246" s="131"/>
      <c r="E246" s="131"/>
      <c r="F246" s="131"/>
    </row>
    <row r="247" spans="1:6">
      <c r="A247" s="129"/>
      <c r="B247" s="131"/>
      <c r="C247" s="131"/>
      <c r="D247" s="131"/>
      <c r="E247" s="131"/>
      <c r="F247" s="131"/>
    </row>
    <row r="248" spans="1:6">
      <c r="A248" s="129"/>
      <c r="B248" s="131"/>
      <c r="C248" s="131"/>
      <c r="D248" s="131"/>
      <c r="E248" s="131"/>
      <c r="F248" s="131"/>
    </row>
    <row r="249" spans="1:6">
      <c r="A249" s="129"/>
      <c r="B249" s="131"/>
      <c r="C249" s="131"/>
      <c r="D249" s="131"/>
      <c r="E249" s="131"/>
      <c r="F249" s="131"/>
    </row>
    <row r="250" spans="1:6">
      <c r="A250" s="129"/>
      <c r="B250" s="131"/>
      <c r="C250" s="131"/>
      <c r="D250" s="131"/>
      <c r="E250" s="131"/>
      <c r="F250" s="131"/>
    </row>
    <row r="251" spans="1:6">
      <c r="A251" s="129"/>
      <c r="B251" s="131"/>
      <c r="C251" s="131"/>
      <c r="D251" s="131"/>
      <c r="E251" s="131"/>
      <c r="F251" s="131"/>
    </row>
    <row r="252" spans="1:6">
      <c r="A252" s="129"/>
      <c r="B252" s="131"/>
      <c r="C252" s="131"/>
      <c r="D252" s="131"/>
      <c r="E252" s="131"/>
      <c r="F252" s="131"/>
    </row>
    <row r="253" spans="1:6">
      <c r="A253" s="129"/>
      <c r="B253" s="131"/>
      <c r="C253" s="131"/>
      <c r="D253" s="131"/>
      <c r="E253" s="131"/>
      <c r="F253" s="131"/>
    </row>
    <row r="254" spans="1:6">
      <c r="A254" s="129"/>
      <c r="B254" s="131"/>
      <c r="C254" s="131"/>
      <c r="D254" s="131"/>
      <c r="E254" s="131"/>
      <c r="F254" s="131"/>
    </row>
    <row r="255" spans="1:6">
      <c r="A255" s="129"/>
      <c r="B255" s="131"/>
      <c r="C255" s="131"/>
      <c r="D255" s="131"/>
      <c r="E255" s="131"/>
      <c r="F255" s="131"/>
    </row>
    <row r="256" spans="1:6">
      <c r="A256" s="129"/>
      <c r="B256" s="131"/>
      <c r="C256" s="131"/>
      <c r="D256" s="131"/>
      <c r="E256" s="131"/>
      <c r="F256" s="131"/>
    </row>
    <row r="257" spans="1:6">
      <c r="A257" s="129"/>
      <c r="B257" s="131"/>
      <c r="C257" s="131"/>
      <c r="D257" s="131"/>
      <c r="E257" s="131"/>
      <c r="F257" s="131"/>
    </row>
    <row r="258" spans="1:6">
      <c r="A258" s="129"/>
      <c r="B258" s="131"/>
      <c r="C258" s="131"/>
      <c r="D258" s="131"/>
      <c r="E258" s="131"/>
      <c r="F258" s="131"/>
    </row>
    <row r="259" spans="1:6">
      <c r="A259" s="129"/>
      <c r="B259" s="131"/>
      <c r="C259" s="131"/>
      <c r="D259" s="131"/>
      <c r="E259" s="131"/>
      <c r="F259" s="131"/>
    </row>
    <row r="260" spans="1:6">
      <c r="A260" s="129"/>
      <c r="B260" s="131"/>
      <c r="C260" s="131"/>
      <c r="D260" s="131"/>
      <c r="E260" s="131"/>
      <c r="F260" s="131"/>
    </row>
    <row r="261" spans="1:6">
      <c r="A261" s="129"/>
      <c r="B261" s="131"/>
      <c r="C261" s="131"/>
      <c r="D261" s="131"/>
      <c r="E261" s="131"/>
      <c r="F261" s="131"/>
    </row>
    <row r="262" spans="1:6">
      <c r="A262" s="129"/>
      <c r="B262" s="131"/>
      <c r="C262" s="131"/>
      <c r="D262" s="131"/>
      <c r="E262" s="131"/>
      <c r="F262" s="131"/>
    </row>
    <row r="263" spans="1:6">
      <c r="A263" s="129"/>
      <c r="B263" s="131"/>
      <c r="C263" s="131"/>
      <c r="D263" s="131"/>
      <c r="E263" s="131"/>
      <c r="F263" s="131"/>
    </row>
    <row r="264" spans="1:6">
      <c r="A264" s="129"/>
      <c r="B264" s="131"/>
      <c r="C264" s="131"/>
      <c r="D264" s="131"/>
      <c r="E264" s="131"/>
      <c r="F264" s="131"/>
    </row>
    <row r="265" spans="1:6">
      <c r="A265" s="129"/>
      <c r="B265" s="131"/>
      <c r="C265" s="131"/>
      <c r="D265" s="131"/>
      <c r="E265" s="131"/>
      <c r="F265" s="131"/>
    </row>
    <row r="266" spans="1:6">
      <c r="A266" s="129"/>
      <c r="B266" s="131"/>
      <c r="C266" s="131"/>
      <c r="D266" s="131"/>
      <c r="E266" s="131"/>
      <c r="F266" s="131"/>
    </row>
    <row r="267" spans="1:6">
      <c r="A267" s="129"/>
      <c r="B267" s="131"/>
      <c r="C267" s="131"/>
      <c r="D267" s="131"/>
      <c r="E267" s="131"/>
      <c r="F267" s="131"/>
    </row>
    <row r="268" spans="1:6">
      <c r="A268" s="129"/>
      <c r="B268" s="131"/>
      <c r="C268" s="131"/>
      <c r="D268" s="131"/>
      <c r="E268" s="131"/>
      <c r="F268" s="131"/>
    </row>
    <row r="269" spans="1:6">
      <c r="A269" s="129"/>
      <c r="B269" s="131"/>
      <c r="C269" s="131"/>
      <c r="D269" s="131"/>
      <c r="E269" s="131"/>
      <c r="F269" s="131"/>
    </row>
    <row r="270" spans="1:6">
      <c r="A270" s="129"/>
      <c r="B270" s="131"/>
      <c r="C270" s="131"/>
      <c r="D270" s="131"/>
      <c r="E270" s="131"/>
      <c r="F270" s="131"/>
    </row>
    <row r="271" spans="1:6">
      <c r="A271" s="129"/>
      <c r="B271" s="131"/>
      <c r="C271" s="131"/>
      <c r="D271" s="131"/>
      <c r="E271" s="131"/>
      <c r="F271" s="131"/>
    </row>
    <row r="272" spans="1:6">
      <c r="A272" s="129"/>
      <c r="B272" s="131"/>
      <c r="C272" s="131"/>
      <c r="D272" s="131"/>
      <c r="E272" s="131"/>
      <c r="F272" s="131"/>
    </row>
    <row r="273" spans="1:6">
      <c r="A273" s="129"/>
      <c r="B273" s="131"/>
      <c r="C273" s="131"/>
      <c r="D273" s="131"/>
      <c r="E273" s="131"/>
      <c r="F273" s="131"/>
    </row>
    <row r="274" spans="1:6">
      <c r="A274" s="129"/>
      <c r="B274" s="131"/>
      <c r="C274" s="131"/>
      <c r="D274" s="131"/>
      <c r="E274" s="131"/>
      <c r="F274" s="131"/>
    </row>
    <row r="275" spans="1:6">
      <c r="A275" s="129"/>
      <c r="B275" s="131"/>
      <c r="C275" s="131"/>
      <c r="D275" s="131"/>
      <c r="E275" s="131"/>
      <c r="F275" s="131"/>
    </row>
    <row r="276" spans="1:6">
      <c r="A276" s="129"/>
      <c r="B276" s="131"/>
      <c r="C276" s="131"/>
      <c r="D276" s="131"/>
      <c r="E276" s="131"/>
      <c r="F276" s="131"/>
    </row>
    <row r="277" spans="1:6">
      <c r="A277" s="129"/>
      <c r="B277" s="131"/>
      <c r="C277" s="131"/>
      <c r="D277" s="131"/>
      <c r="E277" s="131"/>
      <c r="F277" s="131"/>
    </row>
    <row r="278" spans="1:6">
      <c r="A278" s="129"/>
      <c r="B278" s="131"/>
      <c r="C278" s="131"/>
      <c r="D278" s="131"/>
      <c r="E278" s="131"/>
      <c r="F278" s="131"/>
    </row>
    <row r="279" spans="1:6">
      <c r="A279" s="129"/>
      <c r="B279" s="131"/>
      <c r="C279" s="131"/>
      <c r="D279" s="131"/>
      <c r="E279" s="131"/>
      <c r="F279" s="131"/>
    </row>
    <row r="280" spans="1:6">
      <c r="A280" s="129"/>
      <c r="B280" s="131"/>
      <c r="C280" s="131"/>
      <c r="D280" s="131"/>
      <c r="E280" s="131"/>
      <c r="F280" s="131"/>
    </row>
    <row r="281" spans="1:6">
      <c r="A281" s="129"/>
      <c r="B281" s="131"/>
      <c r="C281" s="131"/>
      <c r="D281" s="131"/>
      <c r="E281" s="131"/>
      <c r="F281" s="131"/>
    </row>
    <row r="282" spans="1:6">
      <c r="A282" s="129"/>
      <c r="B282" s="131"/>
      <c r="C282" s="131"/>
      <c r="D282" s="131"/>
      <c r="E282" s="131"/>
      <c r="F282" s="131"/>
    </row>
    <row r="283" spans="1:6">
      <c r="A283" s="129"/>
      <c r="B283" s="131"/>
      <c r="C283" s="131"/>
      <c r="D283" s="131"/>
      <c r="E283" s="131"/>
      <c r="F283" s="131"/>
    </row>
    <row r="284" spans="1:6">
      <c r="A284" s="129"/>
      <c r="B284" s="131"/>
      <c r="C284" s="131"/>
      <c r="D284" s="131"/>
      <c r="E284" s="131"/>
      <c r="F284" s="131"/>
    </row>
    <row r="285" spans="1:6">
      <c r="A285" s="129"/>
      <c r="B285" s="131"/>
      <c r="C285" s="131"/>
      <c r="D285" s="131"/>
      <c r="E285" s="131"/>
      <c r="F285" s="131"/>
    </row>
    <row r="286" spans="1:6">
      <c r="A286" s="129"/>
      <c r="B286" s="131"/>
      <c r="C286" s="131"/>
      <c r="D286" s="131"/>
      <c r="E286" s="131"/>
      <c r="F286" s="131"/>
    </row>
    <row r="287" spans="1:6">
      <c r="A287" s="129"/>
      <c r="B287" s="131"/>
      <c r="C287" s="131"/>
      <c r="D287" s="131"/>
      <c r="E287" s="131"/>
      <c r="F287" s="131"/>
    </row>
    <row r="288" spans="1:6">
      <c r="A288" s="129"/>
      <c r="B288" s="131"/>
      <c r="C288" s="131"/>
      <c r="D288" s="131"/>
      <c r="E288" s="131"/>
      <c r="F288" s="131"/>
    </row>
    <row r="289" spans="1:6">
      <c r="A289" s="129"/>
      <c r="B289" s="131"/>
      <c r="C289" s="131"/>
      <c r="D289" s="131"/>
      <c r="E289" s="131"/>
      <c r="F289" s="131"/>
    </row>
    <row r="290" spans="1:6">
      <c r="A290" s="129"/>
      <c r="B290" s="131"/>
      <c r="C290" s="131"/>
      <c r="D290" s="131"/>
      <c r="E290" s="131"/>
      <c r="F290" s="131"/>
    </row>
    <row r="291" spans="1:6">
      <c r="A291" s="129"/>
      <c r="B291" s="131"/>
      <c r="C291" s="131"/>
      <c r="D291" s="131"/>
      <c r="E291" s="131"/>
      <c r="F291" s="131"/>
    </row>
    <row r="292" spans="1:6">
      <c r="A292" s="129"/>
      <c r="B292" s="131"/>
      <c r="C292" s="131"/>
      <c r="D292" s="131"/>
      <c r="E292" s="131"/>
      <c r="F292" s="131"/>
    </row>
    <row r="293" spans="1:6">
      <c r="A293" s="129"/>
      <c r="B293" s="131"/>
      <c r="C293" s="131"/>
      <c r="D293" s="131"/>
      <c r="E293" s="131"/>
      <c r="F293" s="131"/>
    </row>
    <row r="294" spans="1:6">
      <c r="A294" s="129"/>
      <c r="B294" s="131"/>
      <c r="C294" s="131"/>
      <c r="D294" s="131"/>
      <c r="E294" s="131"/>
      <c r="F294" s="131"/>
    </row>
    <row r="295" spans="1:6">
      <c r="A295" s="129"/>
      <c r="B295" s="131"/>
      <c r="C295" s="131"/>
      <c r="D295" s="131"/>
      <c r="E295" s="131"/>
      <c r="F295" s="131"/>
    </row>
    <row r="296" spans="1:6">
      <c r="A296" s="129"/>
      <c r="B296" s="131"/>
      <c r="C296" s="131"/>
      <c r="D296" s="131"/>
      <c r="E296" s="131"/>
      <c r="F296" s="131"/>
    </row>
    <row r="297" spans="1:6">
      <c r="A297" s="129"/>
      <c r="B297" s="131"/>
      <c r="C297" s="131"/>
      <c r="D297" s="131"/>
      <c r="E297" s="131"/>
      <c r="F297" s="131"/>
    </row>
    <row r="298" spans="1:6">
      <c r="A298" s="129"/>
      <c r="B298" s="131"/>
      <c r="C298" s="131"/>
      <c r="D298" s="131"/>
      <c r="E298" s="131"/>
      <c r="F298" s="131"/>
    </row>
    <row r="299" spans="1:6">
      <c r="A299" s="129"/>
      <c r="B299" s="131"/>
      <c r="C299" s="131"/>
      <c r="D299" s="131"/>
      <c r="E299" s="131"/>
      <c r="F299" s="131"/>
    </row>
    <row r="300" spans="1:6">
      <c r="A300" s="129"/>
      <c r="B300" s="131"/>
      <c r="C300" s="131"/>
      <c r="D300" s="131"/>
      <c r="E300" s="131"/>
      <c r="F300" s="131"/>
    </row>
    <row r="301" spans="1:6">
      <c r="A301" s="129"/>
      <c r="B301" s="131"/>
      <c r="C301" s="131"/>
      <c r="D301" s="131"/>
      <c r="E301" s="131"/>
      <c r="F301" s="131"/>
    </row>
    <row r="302" spans="1:6">
      <c r="A302" s="129"/>
      <c r="B302" s="131"/>
      <c r="C302" s="131"/>
      <c r="D302" s="131"/>
      <c r="E302" s="131"/>
      <c r="F302" s="131"/>
    </row>
    <row r="303" spans="1:6">
      <c r="A303" s="129"/>
      <c r="B303" s="131"/>
      <c r="C303" s="131"/>
      <c r="D303" s="131"/>
      <c r="E303" s="131"/>
      <c r="F303" s="131"/>
    </row>
    <row r="304" spans="1:6">
      <c r="A304" s="129"/>
      <c r="B304" s="131"/>
      <c r="C304" s="131"/>
      <c r="D304" s="131"/>
      <c r="E304" s="131"/>
      <c r="F304" s="131"/>
    </row>
    <row r="305" spans="1:6">
      <c r="A305" s="129"/>
      <c r="B305" s="131"/>
      <c r="C305" s="131"/>
      <c r="D305" s="131"/>
      <c r="E305" s="131"/>
      <c r="F305" s="131"/>
    </row>
    <row r="306" spans="1:6">
      <c r="A306" s="129"/>
      <c r="B306" s="131"/>
      <c r="C306" s="131"/>
      <c r="D306" s="131"/>
      <c r="E306" s="131"/>
      <c r="F306" s="131"/>
    </row>
    <row r="307" spans="1:6">
      <c r="A307" s="129"/>
      <c r="B307" s="131"/>
      <c r="C307" s="131"/>
      <c r="D307" s="131"/>
      <c r="E307" s="131"/>
      <c r="F307" s="131"/>
    </row>
    <row r="308" spans="1:6">
      <c r="A308" s="129"/>
      <c r="B308" s="131"/>
      <c r="C308" s="131"/>
      <c r="D308" s="131"/>
      <c r="E308" s="131"/>
      <c r="F308" s="131"/>
    </row>
    <row r="309" spans="1:6">
      <c r="A309" s="129"/>
      <c r="B309" s="131"/>
      <c r="C309" s="131"/>
      <c r="D309" s="131"/>
      <c r="E309" s="131"/>
      <c r="F309" s="131"/>
    </row>
    <row r="310" spans="1:6">
      <c r="A310" s="129"/>
      <c r="B310" s="131"/>
      <c r="C310" s="131"/>
      <c r="D310" s="131"/>
      <c r="E310" s="131"/>
      <c r="F310" s="131"/>
    </row>
    <row r="311" spans="1:6">
      <c r="A311" s="129"/>
      <c r="B311" s="131"/>
      <c r="C311" s="131"/>
      <c r="D311" s="131"/>
      <c r="E311" s="131"/>
      <c r="F311" s="131"/>
    </row>
    <row r="312" spans="1:6">
      <c r="A312" s="129"/>
      <c r="B312" s="131"/>
      <c r="C312" s="131"/>
      <c r="D312" s="131"/>
      <c r="E312" s="131"/>
      <c r="F312" s="131"/>
    </row>
    <row r="313" spans="1:6">
      <c r="A313" s="129"/>
      <c r="B313" s="131"/>
      <c r="C313" s="131"/>
      <c r="D313" s="131"/>
      <c r="E313" s="131"/>
      <c r="F313" s="131"/>
    </row>
    <row r="314" spans="1:6">
      <c r="A314" s="129"/>
      <c r="B314" s="131"/>
      <c r="C314" s="131"/>
      <c r="D314" s="131"/>
      <c r="E314" s="131"/>
      <c r="F314" s="131"/>
    </row>
    <row r="315" spans="1:6">
      <c r="A315" s="129"/>
      <c r="B315" s="131"/>
      <c r="C315" s="131"/>
      <c r="D315" s="131"/>
      <c r="E315" s="131"/>
      <c r="F315" s="131"/>
    </row>
    <row r="316" spans="1:6">
      <c r="A316" s="129"/>
      <c r="B316" s="131"/>
      <c r="C316" s="131"/>
      <c r="D316" s="131"/>
      <c r="E316" s="131"/>
      <c r="F316" s="131"/>
    </row>
    <row r="317" spans="1:6">
      <c r="A317" s="129"/>
      <c r="B317" s="131"/>
      <c r="C317" s="131"/>
      <c r="D317" s="131"/>
      <c r="E317" s="131"/>
      <c r="F317" s="131"/>
    </row>
    <row r="318" spans="1:6">
      <c r="A318" s="129"/>
      <c r="B318" s="131"/>
      <c r="C318" s="131"/>
      <c r="D318" s="131"/>
      <c r="E318" s="131"/>
      <c r="F318" s="131"/>
    </row>
    <row r="319" spans="1:6">
      <c r="A319" s="129"/>
      <c r="B319" s="131"/>
      <c r="C319" s="131"/>
      <c r="D319" s="131"/>
      <c r="E319" s="131"/>
      <c r="F319" s="131"/>
    </row>
    <row r="320" spans="1:6">
      <c r="A320" s="129"/>
      <c r="B320" s="131"/>
      <c r="C320" s="131"/>
      <c r="D320" s="131"/>
      <c r="E320" s="131"/>
      <c r="F320" s="131"/>
    </row>
    <row r="321" spans="1:6">
      <c r="A321" s="129"/>
      <c r="B321" s="131"/>
      <c r="C321" s="131"/>
      <c r="D321" s="131"/>
      <c r="E321" s="131"/>
      <c r="F321" s="131"/>
    </row>
    <row r="322" spans="1:6">
      <c r="A322" s="129"/>
      <c r="B322" s="131"/>
      <c r="C322" s="131"/>
      <c r="D322" s="131"/>
      <c r="E322" s="131"/>
      <c r="F322" s="131"/>
    </row>
    <row r="323" spans="1:6">
      <c r="A323" s="129"/>
      <c r="B323" s="131"/>
      <c r="C323" s="131"/>
      <c r="D323" s="131"/>
      <c r="E323" s="131"/>
      <c r="F323" s="131"/>
    </row>
    <row r="324" spans="1:6">
      <c r="A324" s="129"/>
      <c r="B324" s="131"/>
      <c r="C324" s="131"/>
      <c r="D324" s="131"/>
      <c r="E324" s="131"/>
      <c r="F324" s="131"/>
    </row>
    <row r="325" spans="1:6">
      <c r="A325" s="129"/>
      <c r="B325" s="131"/>
      <c r="C325" s="131"/>
      <c r="D325" s="131"/>
      <c r="E325" s="131"/>
      <c r="F325" s="131"/>
    </row>
    <row r="326" spans="1:6">
      <c r="A326" s="129"/>
      <c r="B326" s="131"/>
      <c r="C326" s="131"/>
      <c r="D326" s="131"/>
      <c r="E326" s="131"/>
      <c r="F326" s="131"/>
    </row>
    <row r="327" spans="1:6">
      <c r="A327" s="129"/>
      <c r="B327" s="131"/>
      <c r="C327" s="131"/>
      <c r="D327" s="131"/>
      <c r="E327" s="131"/>
      <c r="F327" s="131"/>
    </row>
    <row r="328" spans="1:6">
      <c r="A328" s="129"/>
      <c r="B328" s="131"/>
      <c r="C328" s="131"/>
      <c r="D328" s="131"/>
      <c r="E328" s="131"/>
      <c r="F328" s="131"/>
    </row>
    <row r="329" spans="1:6">
      <c r="A329" s="129"/>
      <c r="B329" s="131"/>
      <c r="C329" s="131"/>
      <c r="D329" s="131"/>
      <c r="E329" s="131"/>
      <c r="F329" s="131"/>
    </row>
    <row r="330" spans="1:6">
      <c r="A330" s="129"/>
      <c r="B330" s="131"/>
      <c r="C330" s="131"/>
      <c r="D330" s="131"/>
      <c r="E330" s="131"/>
      <c r="F330" s="131"/>
    </row>
    <row r="331" spans="1:6">
      <c r="A331" s="129"/>
      <c r="B331" s="131"/>
      <c r="C331" s="131"/>
      <c r="D331" s="131"/>
      <c r="E331" s="131"/>
      <c r="F331" s="131"/>
    </row>
    <row r="332" spans="1:6">
      <c r="A332" s="129"/>
      <c r="B332" s="131"/>
      <c r="C332" s="131"/>
      <c r="D332" s="131"/>
      <c r="E332" s="131"/>
      <c r="F332" s="131"/>
    </row>
    <row r="333" spans="1:6">
      <c r="A333" s="129"/>
      <c r="B333" s="131"/>
      <c r="C333" s="131"/>
      <c r="D333" s="131"/>
      <c r="E333" s="131"/>
      <c r="F333" s="131"/>
    </row>
    <row r="334" spans="1:6">
      <c r="A334" s="129"/>
      <c r="B334" s="131"/>
      <c r="C334" s="131"/>
      <c r="D334" s="131"/>
      <c r="E334" s="131"/>
      <c r="F334" s="131"/>
    </row>
    <row r="335" spans="1:6">
      <c r="A335" s="129"/>
      <c r="B335" s="131"/>
      <c r="C335" s="131"/>
      <c r="D335" s="131"/>
      <c r="E335" s="131"/>
      <c r="F335" s="131"/>
    </row>
    <row r="336" spans="1:6">
      <c r="A336" s="129"/>
      <c r="B336" s="131"/>
      <c r="C336" s="131"/>
      <c r="D336" s="131"/>
      <c r="E336" s="131"/>
      <c r="F336" s="131"/>
    </row>
    <row r="337" spans="1:6">
      <c r="A337" s="129"/>
      <c r="B337" s="131"/>
      <c r="C337" s="131"/>
      <c r="D337" s="131"/>
      <c r="E337" s="131"/>
      <c r="F337" s="131"/>
    </row>
    <row r="338" spans="1:6">
      <c r="A338" s="129"/>
      <c r="B338" s="131"/>
      <c r="C338" s="131"/>
      <c r="D338" s="131"/>
      <c r="E338" s="131"/>
      <c r="F338" s="131"/>
    </row>
    <row r="339" spans="1:6">
      <c r="A339" s="129"/>
      <c r="B339" s="131"/>
      <c r="C339" s="131"/>
      <c r="D339" s="131"/>
      <c r="E339" s="131"/>
      <c r="F339" s="131"/>
    </row>
    <row r="340" spans="1:6">
      <c r="A340" s="129"/>
      <c r="B340" s="131"/>
      <c r="C340" s="131"/>
      <c r="D340" s="131"/>
      <c r="E340" s="131"/>
      <c r="F340" s="131"/>
    </row>
    <row r="341" spans="1:6">
      <c r="A341" s="129"/>
      <c r="B341" s="131"/>
      <c r="C341" s="131"/>
      <c r="D341" s="131"/>
      <c r="E341" s="131"/>
      <c r="F341" s="131"/>
    </row>
    <row r="342" spans="1:6">
      <c r="A342" s="129"/>
      <c r="B342" s="131"/>
      <c r="C342" s="131"/>
      <c r="D342" s="131"/>
      <c r="E342" s="131"/>
      <c r="F342" s="131"/>
    </row>
    <row r="343" spans="1:6">
      <c r="A343" s="129"/>
      <c r="B343" s="131"/>
      <c r="C343" s="131"/>
      <c r="D343" s="131"/>
      <c r="E343" s="131"/>
      <c r="F343" s="131"/>
    </row>
    <row r="344" spans="1:6">
      <c r="A344" s="129"/>
      <c r="B344" s="131"/>
      <c r="C344" s="131"/>
      <c r="D344" s="131"/>
      <c r="E344" s="131"/>
      <c r="F344" s="131"/>
    </row>
    <row r="345" spans="1:6">
      <c r="A345" s="129"/>
      <c r="B345" s="131"/>
      <c r="C345" s="131"/>
      <c r="D345" s="131"/>
      <c r="E345" s="131"/>
      <c r="F345" s="131"/>
    </row>
    <row r="346" spans="1:6">
      <c r="A346" s="129"/>
      <c r="B346" s="131"/>
      <c r="C346" s="131"/>
      <c r="D346" s="131"/>
      <c r="E346" s="131"/>
      <c r="F346" s="131"/>
    </row>
    <row r="347" spans="1:6">
      <c r="A347" s="129"/>
      <c r="B347" s="131"/>
      <c r="C347" s="131"/>
      <c r="D347" s="131"/>
      <c r="E347" s="131"/>
      <c r="F347" s="131"/>
    </row>
    <row r="348" spans="1:6">
      <c r="A348" s="129"/>
      <c r="B348" s="131"/>
      <c r="C348" s="131"/>
      <c r="D348" s="131"/>
      <c r="E348" s="131"/>
      <c r="F348" s="131"/>
    </row>
    <row r="349" spans="1:6">
      <c r="A349" s="129"/>
      <c r="B349" s="131"/>
      <c r="C349" s="131"/>
      <c r="D349" s="131"/>
      <c r="E349" s="131"/>
      <c r="F349" s="131"/>
    </row>
    <row r="350" spans="1:6">
      <c r="A350" s="129"/>
      <c r="B350" s="131"/>
      <c r="C350" s="131"/>
      <c r="D350" s="131"/>
      <c r="E350" s="131"/>
      <c r="F350" s="131"/>
    </row>
    <row r="351" spans="1:6">
      <c r="A351" s="129"/>
      <c r="B351" s="131"/>
      <c r="C351" s="131"/>
      <c r="D351" s="131"/>
      <c r="E351" s="131"/>
      <c r="F351" s="131"/>
    </row>
    <row r="352" spans="1:6">
      <c r="A352" s="129"/>
      <c r="B352" s="131"/>
      <c r="C352" s="131"/>
      <c r="D352" s="131"/>
      <c r="E352" s="131"/>
      <c r="F352" s="131"/>
    </row>
    <row r="353" spans="1:6">
      <c r="A353" s="129"/>
      <c r="B353" s="131"/>
      <c r="C353" s="131"/>
      <c r="D353" s="131"/>
      <c r="E353" s="131"/>
      <c r="F353" s="131"/>
    </row>
    <row r="354" spans="1:6">
      <c r="A354" s="129"/>
      <c r="B354" s="131"/>
      <c r="C354" s="131"/>
      <c r="D354" s="131"/>
      <c r="E354" s="131"/>
      <c r="F354" s="131"/>
    </row>
    <row r="355" spans="1:6">
      <c r="A355" s="129"/>
      <c r="B355" s="131"/>
      <c r="C355" s="131"/>
      <c r="D355" s="131"/>
      <c r="E355" s="131"/>
      <c r="F355" s="131"/>
    </row>
    <row r="356" spans="1:6">
      <c r="A356" s="129"/>
      <c r="B356" s="131"/>
      <c r="C356" s="131"/>
      <c r="D356" s="131"/>
      <c r="E356" s="131"/>
      <c r="F356" s="131"/>
    </row>
    <row r="357" spans="1:6">
      <c r="A357" s="129"/>
      <c r="B357" s="131"/>
      <c r="C357" s="131"/>
      <c r="D357" s="131"/>
      <c r="E357" s="131"/>
      <c r="F357" s="131"/>
    </row>
    <row r="358" spans="1:6">
      <c r="A358" s="129"/>
      <c r="B358" s="131"/>
      <c r="C358" s="131"/>
      <c r="D358" s="131"/>
      <c r="E358" s="131"/>
      <c r="F358" s="131"/>
    </row>
    <row r="359" spans="1:6">
      <c r="A359" s="129"/>
      <c r="B359" s="131"/>
      <c r="C359" s="131"/>
      <c r="D359" s="131"/>
      <c r="E359" s="131"/>
      <c r="F359" s="131"/>
    </row>
    <row r="360" spans="1:6">
      <c r="A360" s="129"/>
      <c r="B360" s="131"/>
      <c r="C360" s="131"/>
      <c r="D360" s="131"/>
      <c r="E360" s="131"/>
      <c r="F360" s="131"/>
    </row>
    <row r="361" spans="1:6">
      <c r="A361" s="129"/>
      <c r="B361" s="131"/>
      <c r="C361" s="131"/>
      <c r="D361" s="131"/>
      <c r="E361" s="131"/>
      <c r="F361" s="131"/>
    </row>
    <row r="362" spans="1:6">
      <c r="A362" s="129"/>
      <c r="B362" s="131"/>
      <c r="C362" s="131"/>
      <c r="D362" s="131"/>
      <c r="E362" s="131"/>
      <c r="F362" s="131"/>
    </row>
    <row r="363" spans="1:6">
      <c r="A363" s="129"/>
      <c r="B363" s="131"/>
      <c r="C363" s="131"/>
      <c r="D363" s="131"/>
      <c r="E363" s="131"/>
      <c r="F363" s="131"/>
    </row>
    <row r="364" spans="1:6">
      <c r="A364" s="129"/>
      <c r="B364" s="131"/>
      <c r="C364" s="131"/>
      <c r="D364" s="131"/>
      <c r="E364" s="131"/>
      <c r="F364" s="131"/>
    </row>
    <row r="365" spans="1:6">
      <c r="A365" s="129"/>
      <c r="B365" s="131"/>
      <c r="C365" s="131"/>
      <c r="D365" s="131"/>
      <c r="E365" s="131"/>
      <c r="F365" s="131"/>
    </row>
    <row r="366" spans="1:6">
      <c r="A366" s="129"/>
      <c r="B366" s="131"/>
      <c r="C366" s="131"/>
      <c r="D366" s="131"/>
      <c r="E366" s="131"/>
      <c r="F366" s="131"/>
    </row>
    <row r="367" spans="1:6">
      <c r="A367" s="129"/>
      <c r="B367" s="131"/>
      <c r="C367" s="131"/>
      <c r="D367" s="131"/>
      <c r="E367" s="131"/>
      <c r="F367" s="131"/>
    </row>
    <row r="368" spans="1:6">
      <c r="A368" s="129"/>
      <c r="B368" s="131"/>
      <c r="C368" s="131"/>
      <c r="D368" s="131"/>
      <c r="E368" s="131"/>
      <c r="F368" s="131"/>
    </row>
    <row r="369" spans="1:6">
      <c r="A369" s="129"/>
      <c r="B369" s="131"/>
      <c r="C369" s="131"/>
      <c r="D369" s="131"/>
      <c r="E369" s="131"/>
      <c r="F369" s="131"/>
    </row>
    <row r="370" spans="1:6">
      <c r="A370" s="129"/>
      <c r="B370" s="131"/>
      <c r="C370" s="131"/>
      <c r="D370" s="131"/>
      <c r="E370" s="131"/>
      <c r="F370" s="131"/>
    </row>
    <row r="371" spans="1:6">
      <c r="A371" s="129"/>
      <c r="B371" s="131"/>
      <c r="C371" s="131"/>
      <c r="D371" s="131"/>
      <c r="E371" s="131"/>
      <c r="F371" s="131"/>
    </row>
    <row r="372" spans="1:6">
      <c r="A372" s="129"/>
      <c r="B372" s="131"/>
      <c r="C372" s="131"/>
      <c r="D372" s="131"/>
      <c r="E372" s="131"/>
      <c r="F372" s="131"/>
    </row>
    <row r="373" spans="1:6">
      <c r="A373" s="129"/>
      <c r="B373" s="131"/>
      <c r="C373" s="131"/>
      <c r="D373" s="131"/>
      <c r="E373" s="131"/>
      <c r="F373" s="131"/>
    </row>
    <row r="374" spans="1:6">
      <c r="A374" s="129"/>
      <c r="B374" s="131"/>
      <c r="C374" s="131"/>
      <c r="D374" s="131"/>
      <c r="E374" s="131"/>
      <c r="F374" s="131"/>
    </row>
    <row r="375" spans="1:6">
      <c r="A375" s="129"/>
      <c r="B375" s="131"/>
      <c r="C375" s="131"/>
      <c r="D375" s="131"/>
      <c r="E375" s="131"/>
      <c r="F375" s="131"/>
    </row>
    <row r="376" spans="1:6">
      <c r="A376" s="129"/>
      <c r="B376" s="131"/>
      <c r="C376" s="131"/>
      <c r="D376" s="131"/>
      <c r="E376" s="131"/>
      <c r="F376" s="131"/>
    </row>
    <row r="377" spans="1:6">
      <c r="A377" s="129"/>
      <c r="B377" s="131"/>
      <c r="C377" s="131"/>
      <c r="D377" s="131"/>
      <c r="E377" s="131"/>
      <c r="F377" s="131"/>
    </row>
    <row r="378" spans="1:6">
      <c r="A378" s="129"/>
      <c r="B378" s="131"/>
      <c r="C378" s="131"/>
      <c r="D378" s="131"/>
      <c r="E378" s="131"/>
      <c r="F378" s="131"/>
    </row>
    <row r="379" spans="1:6">
      <c r="A379" s="129"/>
      <c r="B379" s="131"/>
      <c r="C379" s="131"/>
      <c r="D379" s="131"/>
      <c r="E379" s="131"/>
      <c r="F379" s="131"/>
    </row>
    <row r="380" spans="1:6">
      <c r="A380" s="129"/>
      <c r="B380" s="131"/>
      <c r="C380" s="131"/>
      <c r="D380" s="131"/>
      <c r="E380" s="131"/>
      <c r="F380" s="131"/>
    </row>
    <row r="381" spans="1:6">
      <c r="A381" s="129"/>
      <c r="B381" s="131"/>
      <c r="C381" s="131"/>
      <c r="D381" s="131"/>
      <c r="E381" s="131"/>
      <c r="F381" s="131"/>
    </row>
    <row r="382" spans="1:6">
      <c r="A382" s="129"/>
      <c r="B382" s="131"/>
      <c r="C382" s="131"/>
      <c r="D382" s="131"/>
      <c r="E382" s="131"/>
      <c r="F382" s="131"/>
    </row>
    <row r="383" spans="1:6">
      <c r="A383" s="129"/>
      <c r="B383" s="131"/>
      <c r="C383" s="131"/>
      <c r="D383" s="131"/>
      <c r="E383" s="131"/>
      <c r="F383" s="131"/>
    </row>
    <row r="384" spans="1:6">
      <c r="A384" s="129"/>
      <c r="B384" s="131"/>
      <c r="C384" s="131"/>
      <c r="D384" s="131"/>
      <c r="E384" s="131"/>
      <c r="F384" s="131"/>
    </row>
    <row r="385" spans="1:6">
      <c r="A385" s="129"/>
      <c r="B385" s="131"/>
      <c r="C385" s="131"/>
      <c r="D385" s="131"/>
      <c r="E385" s="131"/>
      <c r="F385" s="131"/>
    </row>
    <row r="386" spans="1:6">
      <c r="A386" s="129"/>
      <c r="B386" s="131"/>
      <c r="C386" s="131"/>
      <c r="D386" s="131"/>
      <c r="E386" s="131"/>
      <c r="F386" s="131"/>
    </row>
    <row r="387" spans="1:6">
      <c r="A387" s="129"/>
      <c r="B387" s="131"/>
      <c r="C387" s="131"/>
      <c r="D387" s="131"/>
      <c r="E387" s="131"/>
      <c r="F387" s="131"/>
    </row>
    <row r="388" spans="1:6">
      <c r="A388" s="129"/>
      <c r="B388" s="131"/>
      <c r="C388" s="131"/>
      <c r="D388" s="131"/>
      <c r="E388" s="131"/>
      <c r="F388" s="131"/>
    </row>
    <row r="389" spans="1:6">
      <c r="A389" s="129"/>
      <c r="B389" s="131"/>
      <c r="C389" s="131"/>
      <c r="D389" s="131"/>
      <c r="E389" s="131"/>
      <c r="F389" s="131"/>
    </row>
    <row r="390" spans="1:6">
      <c r="A390" s="129"/>
      <c r="B390" s="131"/>
      <c r="C390" s="131"/>
      <c r="D390" s="131"/>
      <c r="E390" s="131"/>
      <c r="F390" s="131"/>
    </row>
    <row r="391" spans="1:6">
      <c r="A391" s="129"/>
      <c r="B391" s="131"/>
      <c r="C391" s="131"/>
      <c r="D391" s="131"/>
      <c r="E391" s="131"/>
      <c r="F391" s="131"/>
    </row>
    <row r="392" spans="1:6">
      <c r="A392" s="129"/>
      <c r="B392" s="131"/>
      <c r="C392" s="131"/>
      <c r="D392" s="131"/>
      <c r="E392" s="131"/>
      <c r="F392" s="131"/>
    </row>
    <row r="393" spans="1:6">
      <c r="A393" s="129"/>
      <c r="B393" s="131"/>
      <c r="C393" s="131"/>
      <c r="D393" s="131"/>
      <c r="E393" s="131"/>
      <c r="F393" s="131"/>
    </row>
    <row r="394" spans="1:6">
      <c r="A394" s="129"/>
      <c r="B394" s="131"/>
      <c r="C394" s="131"/>
      <c r="D394" s="131"/>
      <c r="E394" s="131"/>
      <c r="F394" s="131"/>
    </row>
    <row r="395" spans="1:6">
      <c r="A395" s="129"/>
      <c r="B395" s="131"/>
      <c r="C395" s="131"/>
      <c r="D395" s="131"/>
      <c r="E395" s="131"/>
      <c r="F395" s="131"/>
    </row>
    <row r="396" spans="1:6">
      <c r="A396" s="129"/>
      <c r="B396" s="131"/>
      <c r="C396" s="131"/>
      <c r="D396" s="131"/>
      <c r="E396" s="131"/>
      <c r="F396" s="131"/>
    </row>
    <row r="397" spans="1:6">
      <c r="A397" s="129"/>
      <c r="B397" s="131"/>
      <c r="C397" s="131"/>
      <c r="D397" s="131"/>
      <c r="E397" s="131"/>
      <c r="F397" s="131"/>
    </row>
    <row r="398" spans="1:6">
      <c r="A398" s="129"/>
      <c r="B398" s="131"/>
      <c r="C398" s="131"/>
      <c r="D398" s="131"/>
      <c r="E398" s="131"/>
      <c r="F398" s="131"/>
    </row>
    <row r="399" spans="1:6">
      <c r="A399" s="129"/>
      <c r="B399" s="131"/>
      <c r="C399" s="131"/>
      <c r="D399" s="131"/>
      <c r="E399" s="131"/>
      <c r="F399" s="131"/>
    </row>
    <row r="400" spans="1:6">
      <c r="A400" s="129"/>
      <c r="B400" s="131"/>
      <c r="C400" s="131"/>
      <c r="D400" s="131"/>
      <c r="E400" s="131"/>
      <c r="F400" s="131"/>
    </row>
    <row r="401" spans="1:6">
      <c r="A401" s="129"/>
      <c r="B401" s="131"/>
      <c r="C401" s="131"/>
      <c r="D401" s="131"/>
      <c r="E401" s="131"/>
      <c r="F401" s="131"/>
    </row>
    <row r="402" spans="1:6">
      <c r="A402" s="129"/>
      <c r="B402" s="131"/>
      <c r="C402" s="131"/>
      <c r="D402" s="131"/>
      <c r="E402" s="131"/>
      <c r="F402" s="131"/>
    </row>
    <row r="403" spans="1:6">
      <c r="A403" s="129"/>
      <c r="B403" s="131"/>
      <c r="C403" s="131"/>
      <c r="D403" s="131"/>
      <c r="E403" s="131"/>
      <c r="F403" s="131"/>
    </row>
    <row r="404" spans="1:6">
      <c r="A404" s="129"/>
      <c r="B404" s="131"/>
      <c r="C404" s="131"/>
      <c r="D404" s="131"/>
      <c r="E404" s="131"/>
      <c r="F404" s="131"/>
    </row>
    <row r="405" spans="1:6">
      <c r="A405" s="129"/>
      <c r="B405" s="131"/>
      <c r="C405" s="131"/>
      <c r="D405" s="131"/>
      <c r="E405" s="131"/>
      <c r="F405" s="131"/>
    </row>
    <row r="406" spans="1:6">
      <c r="A406" s="129"/>
      <c r="B406" s="131"/>
      <c r="C406" s="131"/>
      <c r="D406" s="131"/>
      <c r="E406" s="131"/>
      <c r="F406" s="131"/>
    </row>
    <row r="407" spans="1:6">
      <c r="A407" s="129"/>
      <c r="B407" s="131"/>
      <c r="C407" s="131"/>
      <c r="D407" s="131"/>
      <c r="E407" s="131"/>
      <c r="F407" s="131"/>
    </row>
    <row r="408" spans="1:6">
      <c r="A408" s="129"/>
      <c r="B408" s="131"/>
      <c r="C408" s="131"/>
      <c r="D408" s="131"/>
      <c r="E408" s="131"/>
      <c r="F408" s="131"/>
    </row>
    <row r="409" spans="1:6">
      <c r="A409" s="129"/>
      <c r="B409" s="131"/>
      <c r="C409" s="131"/>
      <c r="D409" s="131"/>
      <c r="E409" s="131"/>
      <c r="F409" s="131"/>
    </row>
    <row r="410" spans="1:6">
      <c r="A410" s="129"/>
      <c r="B410" s="131"/>
      <c r="C410" s="131"/>
      <c r="D410" s="131"/>
      <c r="E410" s="131"/>
      <c r="F410" s="131"/>
    </row>
    <row r="411" spans="1:6">
      <c r="A411" s="129"/>
      <c r="B411" s="131"/>
      <c r="C411" s="131"/>
      <c r="D411" s="131"/>
      <c r="E411" s="131"/>
      <c r="F411" s="131"/>
    </row>
    <row r="412" spans="1:6">
      <c r="A412" s="129"/>
      <c r="B412" s="131"/>
      <c r="C412" s="131"/>
      <c r="D412" s="131"/>
      <c r="E412" s="131"/>
      <c r="F412" s="131"/>
    </row>
    <row r="413" spans="1:6">
      <c r="A413" s="129"/>
      <c r="B413" s="131"/>
      <c r="C413" s="131"/>
      <c r="D413" s="131"/>
      <c r="E413" s="131"/>
      <c r="F413" s="131"/>
    </row>
    <row r="414" spans="1:6">
      <c r="A414" s="129"/>
      <c r="B414" s="131"/>
      <c r="C414" s="131"/>
      <c r="D414" s="131"/>
      <c r="E414" s="131"/>
      <c r="F414" s="131"/>
    </row>
    <row r="415" spans="1:6">
      <c r="A415" s="129"/>
      <c r="B415" s="131"/>
      <c r="C415" s="131"/>
      <c r="D415" s="131"/>
      <c r="E415" s="131"/>
      <c r="F415" s="131"/>
    </row>
    <row r="416" spans="1:6">
      <c r="A416" s="129"/>
      <c r="B416" s="131"/>
      <c r="C416" s="131"/>
      <c r="D416" s="131"/>
      <c r="E416" s="131"/>
      <c r="F416" s="131"/>
    </row>
    <row r="417" spans="1:6">
      <c r="A417" s="129"/>
      <c r="B417" s="131"/>
      <c r="C417" s="131"/>
      <c r="D417" s="131"/>
      <c r="E417" s="131"/>
      <c r="F417" s="131"/>
    </row>
    <row r="418" spans="1:6">
      <c r="A418" s="129"/>
      <c r="B418" s="131"/>
      <c r="C418" s="131"/>
      <c r="D418" s="131"/>
      <c r="E418" s="131"/>
      <c r="F418" s="131"/>
    </row>
    <row r="419" spans="1:6">
      <c r="A419" s="129"/>
      <c r="B419" s="131"/>
      <c r="C419" s="131"/>
      <c r="D419" s="131"/>
      <c r="E419" s="131"/>
      <c r="F419" s="131"/>
    </row>
    <row r="420" spans="1:6">
      <c r="A420" s="129"/>
      <c r="B420" s="131"/>
      <c r="C420" s="131"/>
      <c r="D420" s="131"/>
      <c r="E420" s="131"/>
      <c r="F420" s="131"/>
    </row>
    <row r="421" spans="1:6">
      <c r="A421" s="129"/>
      <c r="B421" s="131"/>
      <c r="C421" s="131"/>
      <c r="D421" s="131"/>
      <c r="E421" s="131"/>
      <c r="F421" s="131"/>
    </row>
    <row r="422" spans="1:6">
      <c r="A422" s="129"/>
      <c r="B422" s="131"/>
      <c r="C422" s="131"/>
      <c r="D422" s="131"/>
      <c r="E422" s="131"/>
      <c r="F422" s="131"/>
    </row>
    <row r="423" spans="1:6">
      <c r="A423" s="129"/>
      <c r="B423" s="131"/>
      <c r="C423" s="131"/>
      <c r="D423" s="131"/>
      <c r="E423" s="131"/>
      <c r="F423" s="131"/>
    </row>
    <row r="424" spans="1:6">
      <c r="A424" s="129"/>
      <c r="B424" s="131"/>
      <c r="C424" s="131"/>
      <c r="D424" s="131"/>
      <c r="E424" s="131"/>
      <c r="F424" s="131"/>
    </row>
    <row r="425" spans="1:6">
      <c r="A425" s="129"/>
      <c r="B425" s="131"/>
      <c r="C425" s="131"/>
      <c r="D425" s="131"/>
      <c r="E425" s="131"/>
      <c r="F425" s="131"/>
    </row>
    <row r="426" spans="1:6">
      <c r="A426" s="129"/>
      <c r="B426" s="131"/>
      <c r="C426" s="131"/>
      <c r="D426" s="131"/>
      <c r="E426" s="131"/>
      <c r="F426" s="131"/>
    </row>
    <row r="427" spans="1:6">
      <c r="A427" s="129"/>
      <c r="B427" s="131"/>
      <c r="C427" s="131"/>
      <c r="D427" s="131"/>
      <c r="E427" s="131"/>
      <c r="F427" s="131"/>
    </row>
    <row r="428" spans="1:6">
      <c r="A428" s="129"/>
      <c r="B428" s="131"/>
      <c r="C428" s="131"/>
      <c r="D428" s="131"/>
      <c r="E428" s="131"/>
      <c r="F428" s="131"/>
    </row>
    <row r="429" spans="1:6">
      <c r="A429" s="129"/>
      <c r="B429" s="131"/>
      <c r="C429" s="131"/>
      <c r="D429" s="131"/>
      <c r="E429" s="131"/>
      <c r="F429" s="131"/>
    </row>
    <row r="430" spans="1:6">
      <c r="A430" s="129"/>
      <c r="B430" s="131"/>
      <c r="C430" s="131"/>
      <c r="D430" s="131"/>
      <c r="E430" s="131"/>
      <c r="F430" s="131"/>
    </row>
    <row r="431" spans="1:6">
      <c r="A431" s="129"/>
      <c r="B431" s="131"/>
      <c r="C431" s="131"/>
      <c r="D431" s="131"/>
      <c r="E431" s="131"/>
      <c r="F431" s="131"/>
    </row>
    <row r="432" spans="1:6">
      <c r="A432" s="129"/>
      <c r="B432" s="131"/>
      <c r="C432" s="131"/>
      <c r="D432" s="131"/>
      <c r="E432" s="131"/>
      <c r="F432" s="131"/>
    </row>
    <row r="433" spans="1:6">
      <c r="A433" s="129"/>
      <c r="B433" s="131"/>
      <c r="C433" s="131"/>
      <c r="D433" s="131"/>
      <c r="E433" s="131"/>
      <c r="F433" s="131"/>
    </row>
    <row r="434" spans="1:6">
      <c r="A434" s="129"/>
      <c r="B434" s="131"/>
      <c r="C434" s="131"/>
      <c r="D434" s="131"/>
      <c r="E434" s="131"/>
      <c r="F434" s="131"/>
    </row>
    <row r="435" spans="1:6">
      <c r="A435" s="129"/>
      <c r="B435" s="131"/>
      <c r="C435" s="131"/>
      <c r="D435" s="131"/>
      <c r="E435" s="131"/>
      <c r="F435" s="131"/>
    </row>
    <row r="436" spans="1:6">
      <c r="A436" s="129"/>
      <c r="B436" s="131"/>
      <c r="C436" s="131"/>
      <c r="D436" s="131"/>
      <c r="E436" s="131"/>
      <c r="F436" s="131"/>
    </row>
    <row r="437" spans="1:6">
      <c r="A437" s="129"/>
      <c r="B437" s="131"/>
      <c r="C437" s="131"/>
      <c r="D437" s="131"/>
      <c r="E437" s="131"/>
      <c r="F437" s="131"/>
    </row>
    <row r="438" spans="1:6">
      <c r="A438" s="129"/>
      <c r="B438" s="131"/>
      <c r="C438" s="131"/>
      <c r="D438" s="131"/>
      <c r="E438" s="131"/>
      <c r="F438" s="131"/>
    </row>
    <row r="439" spans="1:6">
      <c r="A439" s="129"/>
      <c r="B439" s="131"/>
      <c r="C439" s="131"/>
      <c r="D439" s="131"/>
      <c r="E439" s="131"/>
      <c r="F439" s="131"/>
    </row>
    <row r="440" spans="1:6">
      <c r="A440" s="129"/>
      <c r="B440" s="131"/>
      <c r="C440" s="131"/>
      <c r="D440" s="131"/>
      <c r="E440" s="131"/>
      <c r="F440" s="131"/>
    </row>
    <row r="441" spans="1:6">
      <c r="A441" s="129"/>
      <c r="B441" s="131"/>
      <c r="C441" s="131"/>
      <c r="D441" s="131"/>
      <c r="E441" s="131"/>
      <c r="F441" s="131"/>
    </row>
    <row r="442" spans="1:6">
      <c r="A442" s="129"/>
      <c r="B442" s="131"/>
      <c r="C442" s="131"/>
      <c r="D442" s="131"/>
      <c r="E442" s="131"/>
      <c r="F442" s="131"/>
    </row>
    <row r="443" spans="1:6">
      <c r="A443" s="129"/>
      <c r="B443" s="131"/>
      <c r="C443" s="131"/>
      <c r="D443" s="131"/>
      <c r="E443" s="131"/>
      <c r="F443" s="131"/>
    </row>
    <row r="444" spans="1:6">
      <c r="A444" s="129"/>
      <c r="B444" s="131"/>
      <c r="C444" s="131"/>
      <c r="D444" s="131"/>
      <c r="E444" s="131"/>
      <c r="F444" s="131"/>
    </row>
    <row r="445" spans="1:6">
      <c r="A445" s="129"/>
      <c r="B445" s="131"/>
      <c r="C445" s="131"/>
      <c r="D445" s="131"/>
      <c r="E445" s="131"/>
      <c r="F445" s="131"/>
    </row>
    <row r="446" spans="1:6">
      <c r="A446" s="129"/>
      <c r="B446" s="131"/>
      <c r="C446" s="131"/>
      <c r="D446" s="131"/>
      <c r="E446" s="131"/>
      <c r="F446" s="131"/>
    </row>
    <row r="447" spans="1:6">
      <c r="A447" s="129"/>
      <c r="B447" s="131"/>
      <c r="C447" s="131"/>
      <c r="D447" s="131"/>
      <c r="E447" s="131"/>
      <c r="F447" s="131"/>
    </row>
    <row r="448" spans="1:6">
      <c r="A448" s="129"/>
      <c r="B448" s="131"/>
      <c r="C448" s="131"/>
      <c r="D448" s="131"/>
      <c r="E448" s="131"/>
      <c r="F448" s="131"/>
    </row>
    <row r="449" spans="1:6">
      <c r="A449" s="129"/>
      <c r="B449" s="131"/>
      <c r="C449" s="131"/>
      <c r="D449" s="131"/>
      <c r="E449" s="131"/>
      <c r="F449" s="131"/>
    </row>
    <row r="450" spans="1:6">
      <c r="A450" s="129"/>
      <c r="B450" s="131"/>
      <c r="C450" s="131"/>
      <c r="D450" s="131"/>
      <c r="E450" s="131"/>
      <c r="F450" s="131"/>
    </row>
    <row r="451" spans="1:6">
      <c r="A451" s="129"/>
      <c r="B451" s="131"/>
      <c r="C451" s="131"/>
      <c r="D451" s="131"/>
      <c r="E451" s="131"/>
      <c r="F451" s="131"/>
    </row>
    <row r="452" spans="1:6">
      <c r="A452" s="129"/>
      <c r="B452" s="131"/>
      <c r="C452" s="131"/>
      <c r="D452" s="131"/>
      <c r="E452" s="131"/>
      <c r="F452" s="131"/>
    </row>
    <row r="453" spans="1:6">
      <c r="A453" s="129"/>
      <c r="B453" s="131"/>
      <c r="C453" s="131"/>
      <c r="D453" s="131"/>
      <c r="E453" s="131"/>
      <c r="F453" s="131"/>
    </row>
    <row r="454" spans="1:6">
      <c r="A454" s="129"/>
      <c r="B454" s="131"/>
      <c r="C454" s="131"/>
      <c r="D454" s="131"/>
      <c r="E454" s="131"/>
      <c r="F454" s="131"/>
    </row>
    <row r="455" spans="1:6">
      <c r="A455" s="129"/>
      <c r="B455" s="131"/>
      <c r="C455" s="131"/>
      <c r="D455" s="131"/>
      <c r="E455" s="131"/>
      <c r="F455" s="131"/>
    </row>
    <row r="456" spans="1:6">
      <c r="A456" s="129"/>
      <c r="B456" s="131"/>
      <c r="C456" s="131"/>
      <c r="D456" s="131"/>
      <c r="E456" s="131"/>
      <c r="F456" s="131"/>
    </row>
    <row r="457" spans="1:6">
      <c r="A457" s="129"/>
      <c r="B457" s="131"/>
      <c r="C457" s="131"/>
      <c r="D457" s="131"/>
      <c r="E457" s="131"/>
      <c r="F457" s="131"/>
    </row>
    <row r="458" spans="1:6">
      <c r="A458" s="129"/>
      <c r="B458" s="131"/>
      <c r="C458" s="131"/>
      <c r="D458" s="131"/>
      <c r="E458" s="131"/>
      <c r="F458" s="131"/>
    </row>
    <row r="459" spans="1:6">
      <c r="A459" s="129"/>
      <c r="B459" s="131"/>
      <c r="C459" s="131"/>
      <c r="D459" s="131"/>
      <c r="E459" s="131"/>
      <c r="F459" s="131"/>
    </row>
    <row r="460" spans="1:6">
      <c r="A460" s="129"/>
      <c r="B460" s="131"/>
      <c r="C460" s="131"/>
      <c r="D460" s="131"/>
      <c r="E460" s="131"/>
      <c r="F460" s="131"/>
    </row>
    <row r="461" spans="1:6">
      <c r="A461" s="129"/>
      <c r="B461" s="131"/>
      <c r="C461" s="131"/>
      <c r="D461" s="131"/>
      <c r="E461" s="131"/>
      <c r="F461" s="131"/>
    </row>
    <row r="462" spans="1:6">
      <c r="A462" s="129"/>
      <c r="B462" s="131"/>
      <c r="C462" s="131"/>
      <c r="D462" s="131"/>
      <c r="E462" s="131"/>
      <c r="F462" s="131"/>
    </row>
    <row r="463" spans="1:6">
      <c r="A463" s="129"/>
      <c r="B463" s="131"/>
      <c r="C463" s="131"/>
      <c r="D463" s="131"/>
      <c r="E463" s="131"/>
      <c r="F463" s="131"/>
    </row>
    <row r="464" spans="1:6">
      <c r="A464" s="129"/>
      <c r="B464" s="131"/>
      <c r="C464" s="131"/>
      <c r="D464" s="131"/>
      <c r="E464" s="131"/>
      <c r="F464" s="131"/>
    </row>
    <row r="465" spans="1:6">
      <c r="A465" s="129"/>
      <c r="B465" s="131"/>
      <c r="C465" s="131"/>
      <c r="D465" s="131"/>
      <c r="E465" s="131"/>
      <c r="F465" s="131"/>
    </row>
    <row r="466" spans="1:6">
      <c r="A466" s="129"/>
      <c r="B466" s="131"/>
      <c r="C466" s="131"/>
      <c r="D466" s="131"/>
      <c r="E466" s="131"/>
      <c r="F466" s="131"/>
    </row>
    <row r="467" spans="1:6">
      <c r="A467" s="129"/>
      <c r="B467" s="131"/>
      <c r="C467" s="131"/>
      <c r="D467" s="131"/>
      <c r="E467" s="131"/>
      <c r="F467" s="131"/>
    </row>
    <row r="468" spans="1:6">
      <c r="A468" s="129"/>
      <c r="B468" s="131"/>
      <c r="C468" s="131"/>
      <c r="D468" s="131"/>
      <c r="E468" s="131"/>
      <c r="F468" s="131"/>
    </row>
    <row r="469" spans="1:6">
      <c r="A469" s="129"/>
      <c r="B469" s="131"/>
      <c r="C469" s="131"/>
      <c r="D469" s="131"/>
      <c r="E469" s="131"/>
      <c r="F469" s="131"/>
    </row>
    <row r="470" spans="1:6">
      <c r="A470" s="129"/>
      <c r="B470" s="131"/>
      <c r="C470" s="131"/>
      <c r="D470" s="131"/>
      <c r="E470" s="131"/>
      <c r="F470" s="131"/>
    </row>
    <row r="471" spans="1:6">
      <c r="A471" s="129"/>
      <c r="B471" s="131"/>
      <c r="C471" s="131"/>
      <c r="D471" s="131"/>
      <c r="E471" s="131"/>
      <c r="F471" s="131"/>
    </row>
    <row r="472" spans="1:6">
      <c r="A472" s="129"/>
      <c r="B472" s="131"/>
      <c r="C472" s="131"/>
      <c r="D472" s="131"/>
      <c r="E472" s="131"/>
      <c r="F472" s="131"/>
    </row>
    <row r="473" spans="1:6">
      <c r="A473" s="129"/>
      <c r="B473" s="131"/>
      <c r="C473" s="131"/>
      <c r="D473" s="131"/>
      <c r="E473" s="131"/>
      <c r="F473" s="131"/>
    </row>
    <row r="474" spans="1:6">
      <c r="A474" s="129"/>
      <c r="B474" s="131"/>
      <c r="C474" s="131"/>
      <c r="D474" s="131"/>
      <c r="E474" s="131"/>
      <c r="F474" s="131"/>
    </row>
    <row r="475" spans="1:6">
      <c r="A475" s="129"/>
      <c r="B475" s="131"/>
      <c r="C475" s="131"/>
      <c r="D475" s="131"/>
      <c r="E475" s="131"/>
      <c r="F475" s="131"/>
    </row>
    <row r="476" spans="1:6">
      <c r="A476" s="129"/>
      <c r="B476" s="131"/>
      <c r="C476" s="131"/>
      <c r="D476" s="131"/>
      <c r="E476" s="131"/>
      <c r="F476" s="131"/>
    </row>
    <row r="477" spans="1:6">
      <c r="A477" s="129"/>
      <c r="B477" s="131"/>
      <c r="C477" s="131"/>
      <c r="D477" s="131"/>
      <c r="E477" s="131"/>
      <c r="F477" s="131"/>
    </row>
    <row r="478" spans="1:6">
      <c r="A478" s="129"/>
      <c r="B478" s="131"/>
      <c r="C478" s="131"/>
      <c r="D478" s="131"/>
      <c r="E478" s="131"/>
      <c r="F478" s="131"/>
    </row>
    <row r="479" spans="1:6">
      <c r="A479" s="129"/>
      <c r="B479" s="131"/>
      <c r="C479" s="131"/>
      <c r="D479" s="131"/>
      <c r="E479" s="131"/>
      <c r="F479" s="131"/>
    </row>
    <row r="480" spans="1:6">
      <c r="A480" s="129"/>
      <c r="B480" s="131"/>
      <c r="C480" s="131"/>
      <c r="D480" s="131"/>
      <c r="E480" s="131"/>
      <c r="F480" s="131"/>
    </row>
    <row r="481" spans="1:6">
      <c r="A481" s="129"/>
      <c r="B481" s="131"/>
      <c r="C481" s="131"/>
      <c r="D481" s="131"/>
      <c r="E481" s="131"/>
      <c r="F481" s="131"/>
    </row>
    <row r="482" spans="1:6">
      <c r="A482" s="129"/>
      <c r="B482" s="131"/>
      <c r="C482" s="131"/>
      <c r="D482" s="131"/>
      <c r="E482" s="131"/>
      <c r="F482" s="131"/>
    </row>
    <row r="483" spans="1:6">
      <c r="A483" s="129"/>
      <c r="B483" s="131"/>
      <c r="C483" s="131"/>
      <c r="D483" s="131"/>
      <c r="E483" s="131"/>
      <c r="F483" s="131"/>
    </row>
    <row r="484" spans="1:6">
      <c r="A484" s="129"/>
      <c r="B484" s="131"/>
      <c r="C484" s="131"/>
      <c r="D484" s="131"/>
      <c r="E484" s="131"/>
      <c r="F484" s="131"/>
    </row>
    <row r="485" spans="1:6">
      <c r="A485" s="129"/>
      <c r="B485" s="131"/>
      <c r="C485" s="131"/>
      <c r="D485" s="131"/>
      <c r="E485" s="131"/>
      <c r="F485" s="131"/>
    </row>
    <row r="486" spans="1:6">
      <c r="A486" s="129"/>
      <c r="B486" s="131"/>
      <c r="C486" s="131"/>
      <c r="D486" s="131"/>
      <c r="E486" s="131"/>
      <c r="F486" s="131"/>
    </row>
    <row r="487" spans="1:6">
      <c r="A487" s="129"/>
      <c r="B487" s="131"/>
      <c r="C487" s="131"/>
      <c r="D487" s="131"/>
      <c r="E487" s="131"/>
      <c r="F487" s="131"/>
    </row>
    <row r="488" spans="1:6">
      <c r="A488" s="129"/>
      <c r="B488" s="131"/>
      <c r="C488" s="131"/>
      <c r="D488" s="131"/>
      <c r="E488" s="131"/>
      <c r="F488" s="131"/>
    </row>
    <row r="489" spans="1:6">
      <c r="A489" s="129"/>
      <c r="B489" s="131"/>
      <c r="C489" s="131"/>
      <c r="D489" s="131"/>
      <c r="E489" s="131"/>
      <c r="F489" s="131"/>
    </row>
    <row r="490" spans="1:6">
      <c r="A490" s="129"/>
      <c r="B490" s="131"/>
      <c r="C490" s="131"/>
      <c r="D490" s="131"/>
      <c r="E490" s="131"/>
      <c r="F490" s="131"/>
    </row>
    <row r="491" spans="1:6">
      <c r="A491" s="129"/>
      <c r="B491" s="131"/>
      <c r="C491" s="131"/>
      <c r="D491" s="131"/>
      <c r="E491" s="131"/>
      <c r="F491" s="131"/>
    </row>
    <row r="492" spans="1:6">
      <c r="A492" s="129"/>
      <c r="B492" s="131"/>
      <c r="C492" s="131"/>
      <c r="D492" s="131"/>
      <c r="E492" s="131"/>
      <c r="F492" s="131"/>
    </row>
    <row r="493" spans="1:6">
      <c r="A493" s="129"/>
      <c r="B493" s="131"/>
      <c r="C493" s="131"/>
      <c r="D493" s="131"/>
      <c r="E493" s="131"/>
      <c r="F493" s="131"/>
    </row>
    <row r="494" spans="1:6">
      <c r="A494" s="129"/>
      <c r="B494" s="131"/>
      <c r="C494" s="131"/>
      <c r="D494" s="131"/>
      <c r="E494" s="131"/>
      <c r="F494" s="131"/>
    </row>
    <row r="495" spans="1:6">
      <c r="A495" s="129"/>
      <c r="B495" s="131"/>
      <c r="C495" s="131"/>
      <c r="D495" s="131"/>
      <c r="E495" s="131"/>
      <c r="F495" s="131"/>
    </row>
    <row r="496" spans="1:6">
      <c r="A496" s="129"/>
      <c r="B496" s="131"/>
      <c r="C496" s="131"/>
      <c r="D496" s="131"/>
      <c r="E496" s="131"/>
      <c r="F496" s="131"/>
    </row>
    <row r="497" spans="1:6">
      <c r="A497" s="129"/>
      <c r="B497" s="131"/>
      <c r="C497" s="131"/>
      <c r="D497" s="131"/>
      <c r="E497" s="131"/>
      <c r="F497" s="131"/>
    </row>
    <row r="498" spans="1:6">
      <c r="A498" s="129"/>
      <c r="B498" s="131"/>
      <c r="C498" s="131"/>
      <c r="D498" s="131"/>
      <c r="E498" s="131"/>
      <c r="F498" s="131"/>
    </row>
    <row r="499" spans="1:6">
      <c r="A499" s="129"/>
      <c r="B499" s="131"/>
      <c r="C499" s="131"/>
      <c r="D499" s="131"/>
      <c r="E499" s="131"/>
      <c r="F499" s="131"/>
    </row>
    <row r="500" spans="1:6">
      <c r="A500" s="129"/>
      <c r="B500" s="131"/>
      <c r="C500" s="131"/>
      <c r="D500" s="131"/>
      <c r="E500" s="131"/>
      <c r="F500" s="131"/>
    </row>
    <row r="501" spans="1:6">
      <c r="A501" s="129"/>
      <c r="B501" s="131"/>
      <c r="C501" s="131"/>
      <c r="D501" s="131"/>
      <c r="E501" s="131"/>
      <c r="F501" s="131"/>
    </row>
    <row r="502" spans="1:6">
      <c r="A502" s="129"/>
      <c r="B502" s="131"/>
      <c r="C502" s="131"/>
      <c r="D502" s="131"/>
      <c r="E502" s="131"/>
      <c r="F502" s="131"/>
    </row>
    <row r="503" spans="1:6">
      <c r="A503" s="129"/>
      <c r="B503" s="131"/>
      <c r="C503" s="131"/>
      <c r="D503" s="131"/>
      <c r="E503" s="131"/>
      <c r="F503" s="131"/>
    </row>
    <row r="504" spans="1:6">
      <c r="A504" s="129"/>
      <c r="B504" s="131"/>
      <c r="C504" s="131"/>
      <c r="D504" s="131"/>
      <c r="E504" s="131"/>
      <c r="F504" s="131"/>
    </row>
    <row r="505" spans="1:6">
      <c r="A505" s="129"/>
      <c r="B505" s="131"/>
      <c r="C505" s="131"/>
      <c r="D505" s="131"/>
      <c r="E505" s="131"/>
      <c r="F505" s="131"/>
    </row>
    <row r="506" spans="1:6">
      <c r="A506" s="129"/>
      <c r="B506" s="131"/>
      <c r="C506" s="131"/>
      <c r="D506" s="131"/>
      <c r="E506" s="131"/>
      <c r="F506" s="131"/>
    </row>
    <row r="507" spans="1:6">
      <c r="A507" s="129"/>
      <c r="B507" s="131"/>
      <c r="C507" s="131"/>
      <c r="D507" s="131"/>
      <c r="E507" s="131"/>
      <c r="F507" s="131"/>
    </row>
    <row r="508" spans="1:6">
      <c r="A508" s="129"/>
      <c r="B508" s="131"/>
      <c r="C508" s="131"/>
      <c r="D508" s="131"/>
      <c r="E508" s="131"/>
      <c r="F508" s="131"/>
    </row>
    <row r="509" spans="1:6">
      <c r="A509" s="129"/>
      <c r="B509" s="131"/>
      <c r="C509" s="131"/>
      <c r="D509" s="131"/>
      <c r="E509" s="131"/>
      <c r="F509" s="131"/>
    </row>
    <row r="510" spans="1:6">
      <c r="A510" s="129"/>
      <c r="B510" s="131"/>
      <c r="C510" s="131"/>
      <c r="D510" s="131"/>
      <c r="E510" s="131"/>
      <c r="F510" s="131"/>
    </row>
    <row r="511" spans="1:6">
      <c r="A511" s="129"/>
      <c r="B511" s="131"/>
      <c r="C511" s="131"/>
      <c r="D511" s="131"/>
      <c r="E511" s="131"/>
      <c r="F511" s="131"/>
    </row>
    <row r="512" spans="1:6">
      <c r="A512" s="129"/>
      <c r="B512" s="131"/>
      <c r="C512" s="131"/>
      <c r="D512" s="131"/>
      <c r="E512" s="131"/>
      <c r="F512" s="131"/>
    </row>
    <row r="513" spans="1:6">
      <c r="A513" s="129"/>
      <c r="B513" s="131"/>
      <c r="C513" s="131"/>
      <c r="D513" s="131"/>
      <c r="E513" s="131"/>
      <c r="F513" s="131"/>
    </row>
    <row r="514" spans="1:6">
      <c r="A514" s="129"/>
      <c r="B514" s="131"/>
      <c r="C514" s="131"/>
      <c r="D514" s="131"/>
      <c r="E514" s="131"/>
      <c r="F514" s="131"/>
    </row>
    <row r="515" spans="1:6">
      <c r="A515" s="129"/>
      <c r="B515" s="131"/>
      <c r="C515" s="131"/>
      <c r="D515" s="131"/>
      <c r="E515" s="131"/>
      <c r="F515" s="131"/>
    </row>
    <row r="516" spans="1:6">
      <c r="A516" s="129"/>
      <c r="B516" s="131"/>
      <c r="C516" s="131"/>
      <c r="D516" s="131"/>
      <c r="E516" s="131"/>
      <c r="F516" s="131"/>
    </row>
    <row r="517" spans="1:6">
      <c r="A517" s="129"/>
      <c r="B517" s="131"/>
      <c r="C517" s="131"/>
      <c r="D517" s="131"/>
      <c r="E517" s="131"/>
      <c r="F517" s="131"/>
    </row>
    <row r="518" spans="1:6">
      <c r="A518" s="129"/>
      <c r="B518" s="131"/>
      <c r="C518" s="131"/>
      <c r="D518" s="131"/>
      <c r="E518" s="131"/>
      <c r="F518" s="131"/>
    </row>
    <row r="519" spans="1:6">
      <c r="A519" s="129"/>
      <c r="B519" s="131"/>
      <c r="C519" s="131"/>
      <c r="D519" s="131"/>
      <c r="E519" s="131"/>
      <c r="F519" s="131"/>
    </row>
    <row r="520" spans="1:6">
      <c r="A520" s="129"/>
      <c r="B520" s="131"/>
      <c r="C520" s="131"/>
      <c r="D520" s="131"/>
      <c r="E520" s="131"/>
      <c r="F520" s="131"/>
    </row>
    <row r="521" spans="1:6">
      <c r="A521" s="129"/>
      <c r="B521" s="131"/>
      <c r="C521" s="131"/>
      <c r="D521" s="131"/>
      <c r="E521" s="131"/>
      <c r="F521" s="131"/>
    </row>
    <row r="522" spans="1:6">
      <c r="A522" s="129"/>
      <c r="B522" s="131"/>
      <c r="C522" s="131"/>
      <c r="D522" s="131"/>
      <c r="E522" s="131"/>
      <c r="F522" s="131"/>
    </row>
    <row r="523" spans="1:6">
      <c r="A523" s="129"/>
      <c r="B523" s="131"/>
      <c r="C523" s="131"/>
      <c r="D523" s="131"/>
      <c r="E523" s="131"/>
      <c r="F523" s="131"/>
    </row>
    <row r="524" spans="1:6">
      <c r="A524" s="129"/>
      <c r="B524" s="131"/>
      <c r="C524" s="131"/>
      <c r="D524" s="131"/>
      <c r="E524" s="131"/>
      <c r="F524" s="131"/>
    </row>
    <row r="525" spans="1:6">
      <c r="A525" s="129"/>
      <c r="B525" s="131"/>
      <c r="C525" s="131"/>
      <c r="D525" s="131"/>
      <c r="E525" s="131"/>
      <c r="F525" s="131"/>
    </row>
    <row r="526" spans="1:6">
      <c r="A526" s="129"/>
      <c r="B526" s="131"/>
      <c r="C526" s="131"/>
      <c r="D526" s="131"/>
      <c r="E526" s="131"/>
      <c r="F526" s="131"/>
    </row>
    <row r="527" spans="1:6">
      <c r="A527" s="129"/>
      <c r="B527" s="131"/>
      <c r="C527" s="131"/>
      <c r="D527" s="131"/>
      <c r="E527" s="131"/>
      <c r="F527" s="131"/>
    </row>
    <row r="528" spans="1:6">
      <c r="A528" s="129"/>
      <c r="B528" s="131"/>
      <c r="C528" s="131"/>
      <c r="D528" s="131"/>
      <c r="E528" s="131"/>
      <c r="F528" s="131"/>
    </row>
    <row r="529" spans="1:6">
      <c r="A529" s="129"/>
      <c r="B529" s="131"/>
      <c r="C529" s="131"/>
      <c r="D529" s="131"/>
      <c r="E529" s="131"/>
      <c r="F529" s="131"/>
    </row>
    <row r="530" spans="1:6">
      <c r="A530" s="129"/>
      <c r="B530" s="131"/>
      <c r="C530" s="131"/>
      <c r="D530" s="131"/>
      <c r="E530" s="131"/>
      <c r="F530" s="131"/>
    </row>
    <row r="531" spans="1:6">
      <c r="A531" s="129"/>
      <c r="B531" s="131"/>
      <c r="C531" s="131"/>
      <c r="D531" s="131"/>
      <c r="E531" s="131"/>
      <c r="F531" s="131"/>
    </row>
    <row r="532" spans="1:6">
      <c r="A532" s="129"/>
      <c r="B532" s="131"/>
      <c r="C532" s="131"/>
      <c r="D532" s="131"/>
      <c r="E532" s="131"/>
      <c r="F532" s="131"/>
    </row>
    <row r="533" spans="1:6">
      <c r="A533" s="129"/>
      <c r="B533" s="131"/>
      <c r="C533" s="131"/>
      <c r="D533" s="131"/>
      <c r="E533" s="131"/>
      <c r="F533" s="131"/>
    </row>
    <row r="534" spans="1:6">
      <c r="A534" s="129"/>
      <c r="B534" s="131"/>
      <c r="C534" s="131"/>
      <c r="D534" s="131"/>
      <c r="E534" s="131"/>
      <c r="F534" s="131"/>
    </row>
    <row r="535" spans="1:6">
      <c r="A535" s="129"/>
      <c r="B535" s="131"/>
      <c r="C535" s="131"/>
      <c r="D535" s="131"/>
      <c r="E535" s="131"/>
      <c r="F535" s="131"/>
    </row>
    <row r="536" spans="1:6">
      <c r="A536" s="129"/>
      <c r="B536" s="131"/>
      <c r="C536" s="131"/>
      <c r="D536" s="131"/>
      <c r="E536" s="131"/>
      <c r="F536" s="131"/>
    </row>
    <row r="537" spans="1:6">
      <c r="A537" s="129"/>
      <c r="B537" s="131"/>
      <c r="C537" s="131"/>
      <c r="D537" s="131"/>
      <c r="E537" s="131"/>
      <c r="F537" s="131"/>
    </row>
    <row r="538" spans="1:6">
      <c r="A538" s="129"/>
      <c r="B538" s="131"/>
      <c r="C538" s="131"/>
      <c r="D538" s="131"/>
      <c r="E538" s="131"/>
      <c r="F538" s="131"/>
    </row>
    <row r="539" spans="1:6">
      <c r="A539" s="129"/>
      <c r="B539" s="131"/>
      <c r="C539" s="131"/>
      <c r="D539" s="131"/>
      <c r="E539" s="131"/>
      <c r="F539" s="131"/>
    </row>
    <row r="540" spans="1:6">
      <c r="A540" s="129"/>
      <c r="B540" s="131"/>
      <c r="C540" s="131"/>
      <c r="D540" s="131"/>
      <c r="E540" s="131"/>
      <c r="F540" s="131"/>
    </row>
    <row r="541" spans="1:6">
      <c r="A541" s="129"/>
      <c r="B541" s="131"/>
      <c r="C541" s="131"/>
      <c r="D541" s="131"/>
      <c r="E541" s="131"/>
      <c r="F541" s="131"/>
    </row>
    <row r="542" spans="1:6">
      <c r="A542" s="129"/>
      <c r="B542" s="131"/>
      <c r="C542" s="131"/>
      <c r="D542" s="131"/>
      <c r="E542" s="131"/>
      <c r="F542" s="131"/>
    </row>
    <row r="543" spans="1:6">
      <c r="A543" s="129"/>
      <c r="B543" s="131"/>
      <c r="C543" s="131"/>
      <c r="D543" s="131"/>
      <c r="E543" s="131"/>
      <c r="F543" s="131"/>
    </row>
    <row r="544" spans="1:6">
      <c r="A544" s="129"/>
      <c r="B544" s="131"/>
      <c r="C544" s="131"/>
      <c r="D544" s="131"/>
      <c r="E544" s="131"/>
      <c r="F544" s="131"/>
    </row>
    <row r="545" spans="1:6">
      <c r="A545" s="129"/>
      <c r="B545" s="131"/>
      <c r="C545" s="131"/>
      <c r="D545" s="131"/>
      <c r="E545" s="131"/>
      <c r="F545" s="131"/>
    </row>
    <row r="546" spans="1:6">
      <c r="A546" s="129"/>
      <c r="B546" s="131"/>
      <c r="C546" s="131"/>
      <c r="D546" s="131"/>
      <c r="E546" s="131"/>
      <c r="F546" s="131"/>
    </row>
    <row r="547" spans="1:6">
      <c r="A547" s="129"/>
      <c r="B547" s="131"/>
      <c r="C547" s="131"/>
      <c r="D547" s="131"/>
      <c r="E547" s="131"/>
      <c r="F547" s="131"/>
    </row>
    <row r="548" spans="1:6">
      <c r="A548" s="129"/>
      <c r="B548" s="131"/>
      <c r="C548" s="131"/>
      <c r="D548" s="131"/>
      <c r="E548" s="131"/>
      <c r="F548" s="131"/>
    </row>
    <row r="549" spans="1:6">
      <c r="A549" s="129"/>
      <c r="B549" s="131"/>
      <c r="C549" s="131"/>
      <c r="D549" s="131"/>
      <c r="E549" s="131"/>
      <c r="F549" s="131"/>
    </row>
    <row r="550" spans="1:6">
      <c r="A550" s="129"/>
      <c r="B550" s="131"/>
      <c r="C550" s="131"/>
      <c r="D550" s="131"/>
      <c r="E550" s="131"/>
      <c r="F550" s="131"/>
    </row>
    <row r="551" spans="1:6">
      <c r="A551" s="129"/>
      <c r="B551" s="131"/>
      <c r="C551" s="131"/>
      <c r="D551" s="131"/>
      <c r="E551" s="131"/>
      <c r="F551" s="131"/>
    </row>
    <row r="552" spans="1:6">
      <c r="A552" s="129"/>
      <c r="B552" s="131"/>
      <c r="C552" s="131"/>
      <c r="D552" s="131"/>
      <c r="E552" s="131"/>
      <c r="F552" s="131"/>
    </row>
    <row r="553" spans="1:6">
      <c r="A553" s="129"/>
      <c r="B553" s="131"/>
      <c r="C553" s="131"/>
      <c r="D553" s="131"/>
      <c r="E553" s="131"/>
      <c r="F553" s="131"/>
    </row>
    <row r="554" spans="1:6">
      <c r="A554" s="129"/>
      <c r="B554" s="131"/>
      <c r="C554" s="131"/>
      <c r="D554" s="131"/>
      <c r="E554" s="131"/>
      <c r="F554" s="131"/>
    </row>
    <row r="555" spans="1:6">
      <c r="A555" s="129"/>
      <c r="B555" s="131"/>
      <c r="C555" s="131"/>
      <c r="D555" s="131"/>
      <c r="E555" s="131"/>
      <c r="F555" s="131"/>
    </row>
    <row r="556" spans="1:6">
      <c r="A556" s="129"/>
      <c r="B556" s="131"/>
      <c r="C556" s="131"/>
      <c r="D556" s="131"/>
      <c r="E556" s="131"/>
      <c r="F556" s="131"/>
    </row>
    <row r="557" spans="1:6">
      <c r="A557" s="129"/>
      <c r="B557" s="131"/>
      <c r="C557" s="131"/>
      <c r="D557" s="131"/>
      <c r="E557" s="131"/>
      <c r="F557" s="131"/>
    </row>
    <row r="558" spans="1:6">
      <c r="A558" s="129"/>
      <c r="B558" s="131"/>
      <c r="C558" s="131"/>
      <c r="D558" s="131"/>
      <c r="E558" s="131"/>
      <c r="F558" s="131"/>
    </row>
    <row r="559" spans="1:6">
      <c r="A559" s="129"/>
      <c r="B559" s="131"/>
      <c r="C559" s="131"/>
      <c r="D559" s="131"/>
      <c r="E559" s="131"/>
      <c r="F559" s="131"/>
    </row>
    <row r="560" spans="1:6">
      <c r="A560" s="129"/>
      <c r="B560" s="131"/>
      <c r="C560" s="131"/>
      <c r="D560" s="131"/>
      <c r="E560" s="131"/>
      <c r="F560" s="131"/>
    </row>
    <row r="561" spans="1:6">
      <c r="A561" s="129"/>
      <c r="B561" s="131"/>
      <c r="C561" s="131"/>
      <c r="D561" s="131"/>
      <c r="E561" s="131"/>
      <c r="F561" s="131"/>
    </row>
    <row r="562" spans="1:6">
      <c r="A562" s="129"/>
      <c r="B562" s="131"/>
      <c r="C562" s="131"/>
      <c r="D562" s="131"/>
      <c r="E562" s="131"/>
      <c r="F562" s="131"/>
    </row>
    <row r="563" spans="1:6">
      <c r="A563" s="129"/>
      <c r="B563" s="131"/>
      <c r="C563" s="131"/>
      <c r="D563" s="131"/>
      <c r="E563" s="131"/>
      <c r="F563" s="131"/>
    </row>
    <row r="564" spans="1:6">
      <c r="A564" s="129"/>
      <c r="B564" s="131"/>
      <c r="C564" s="131"/>
      <c r="D564" s="131"/>
      <c r="E564" s="131"/>
      <c r="F564" s="131"/>
    </row>
    <row r="565" spans="1:6">
      <c r="A565" s="129"/>
      <c r="B565" s="131"/>
      <c r="C565" s="131"/>
      <c r="D565" s="131"/>
      <c r="E565" s="131"/>
      <c r="F565" s="131"/>
    </row>
    <row r="566" spans="1:6">
      <c r="A566" s="129"/>
      <c r="B566" s="131"/>
      <c r="C566" s="131"/>
      <c r="D566" s="131"/>
      <c r="E566" s="131"/>
      <c r="F566" s="131"/>
    </row>
    <row r="567" spans="1:6">
      <c r="A567" s="129"/>
      <c r="B567" s="131"/>
      <c r="C567" s="131"/>
      <c r="D567" s="131"/>
      <c r="E567" s="131"/>
      <c r="F567" s="131"/>
    </row>
    <row r="568" spans="1:6">
      <c r="A568" s="129"/>
      <c r="B568" s="131"/>
      <c r="C568" s="131"/>
      <c r="D568" s="131"/>
      <c r="E568" s="131"/>
      <c r="F568" s="131"/>
    </row>
    <row r="569" spans="1:6">
      <c r="A569" s="129"/>
      <c r="B569" s="131"/>
      <c r="C569" s="131"/>
      <c r="D569" s="131"/>
      <c r="E569" s="131"/>
      <c r="F569" s="131"/>
    </row>
    <row r="570" spans="1:6">
      <c r="A570" s="129"/>
      <c r="B570" s="131"/>
      <c r="C570" s="131"/>
      <c r="D570" s="131"/>
      <c r="E570" s="131"/>
      <c r="F570" s="131"/>
    </row>
    <row r="571" spans="1:6">
      <c r="A571" s="129"/>
      <c r="B571" s="131"/>
      <c r="C571" s="131"/>
      <c r="D571" s="131"/>
      <c r="E571" s="131"/>
      <c r="F571" s="131"/>
    </row>
    <row r="572" spans="1:6">
      <c r="A572" s="129"/>
      <c r="B572" s="131"/>
      <c r="C572" s="131"/>
      <c r="D572" s="131"/>
      <c r="E572" s="131"/>
      <c r="F572" s="131"/>
    </row>
    <row r="573" spans="1:6">
      <c r="A573" s="129"/>
      <c r="B573" s="131"/>
      <c r="C573" s="131"/>
      <c r="D573" s="131"/>
      <c r="E573" s="131"/>
      <c r="F573" s="131"/>
    </row>
    <row r="574" spans="1:6">
      <c r="A574" s="129"/>
      <c r="B574" s="131"/>
      <c r="C574" s="131"/>
      <c r="D574" s="131"/>
      <c r="E574" s="131"/>
      <c r="F574" s="131"/>
    </row>
    <row r="575" spans="1:6">
      <c r="A575" s="129"/>
      <c r="B575" s="131"/>
      <c r="C575" s="131"/>
      <c r="D575" s="131"/>
      <c r="E575" s="131"/>
      <c r="F575" s="131"/>
    </row>
    <row r="576" spans="1:6">
      <c r="A576" s="129"/>
      <c r="B576" s="131"/>
      <c r="C576" s="131"/>
      <c r="D576" s="131"/>
      <c r="E576" s="131"/>
      <c r="F576" s="131"/>
    </row>
    <row r="577" spans="1:6">
      <c r="A577" s="129"/>
      <c r="B577" s="131"/>
      <c r="C577" s="131"/>
      <c r="D577" s="131"/>
      <c r="E577" s="131"/>
      <c r="F577" s="131"/>
    </row>
    <row r="578" spans="1:6">
      <c r="A578" s="129"/>
      <c r="B578" s="131"/>
      <c r="C578" s="131"/>
      <c r="D578" s="131"/>
      <c r="E578" s="131"/>
      <c r="F578" s="131"/>
    </row>
    <row r="579" spans="1:6">
      <c r="A579" s="129"/>
      <c r="B579" s="131"/>
      <c r="C579" s="131"/>
      <c r="D579" s="131"/>
      <c r="E579" s="131"/>
      <c r="F579" s="131"/>
    </row>
    <row r="580" spans="1:6">
      <c r="A580" s="129"/>
      <c r="B580" s="131"/>
      <c r="C580" s="131"/>
      <c r="D580" s="131"/>
      <c r="E580" s="131"/>
      <c r="F580" s="131"/>
    </row>
    <row r="581" spans="1:6">
      <c r="A581" s="129"/>
      <c r="B581" s="131"/>
      <c r="C581" s="131"/>
      <c r="D581" s="131"/>
      <c r="E581" s="131"/>
      <c r="F581" s="131"/>
    </row>
    <row r="582" spans="1:6">
      <c r="A582" s="129"/>
      <c r="B582" s="131"/>
      <c r="C582" s="131"/>
      <c r="D582" s="131"/>
      <c r="E582" s="131"/>
      <c r="F582" s="131"/>
    </row>
    <row r="583" spans="1:6">
      <c r="A583" s="129"/>
      <c r="B583" s="131"/>
      <c r="C583" s="131"/>
      <c r="D583" s="131"/>
      <c r="E583" s="131"/>
      <c r="F583" s="131"/>
    </row>
    <row r="584" spans="1:6">
      <c r="A584" s="129"/>
      <c r="B584" s="131"/>
      <c r="C584" s="131"/>
      <c r="D584" s="131"/>
      <c r="E584" s="131"/>
      <c r="F584" s="131"/>
    </row>
    <row r="585" spans="1:6">
      <c r="A585" s="129"/>
      <c r="B585" s="131"/>
      <c r="C585" s="131"/>
      <c r="D585" s="131"/>
      <c r="E585" s="131"/>
      <c r="F585" s="131"/>
    </row>
    <row r="586" spans="1:6">
      <c r="A586" s="129"/>
      <c r="B586" s="131"/>
      <c r="C586" s="131"/>
      <c r="D586" s="131"/>
      <c r="E586" s="131"/>
      <c r="F586" s="131"/>
    </row>
    <row r="587" spans="1:6">
      <c r="A587" s="129"/>
      <c r="B587" s="131"/>
      <c r="C587" s="131"/>
      <c r="D587" s="131"/>
      <c r="E587" s="131"/>
      <c r="F587" s="131"/>
    </row>
    <row r="588" spans="1:6">
      <c r="A588" s="129"/>
      <c r="B588" s="131"/>
      <c r="C588" s="131"/>
      <c r="D588" s="131"/>
      <c r="E588" s="131"/>
      <c r="F588" s="131"/>
    </row>
    <row r="589" spans="1:6">
      <c r="A589" s="129"/>
      <c r="B589" s="131"/>
      <c r="C589" s="131"/>
      <c r="D589" s="131"/>
      <c r="E589" s="131"/>
      <c r="F589" s="131"/>
    </row>
    <row r="590" spans="1:6">
      <c r="A590" s="129"/>
      <c r="B590" s="131"/>
      <c r="C590" s="131"/>
      <c r="D590" s="131"/>
      <c r="E590" s="131"/>
      <c r="F590" s="131"/>
    </row>
    <row r="591" spans="1:6">
      <c r="A591" s="129"/>
      <c r="B591" s="131"/>
      <c r="C591" s="131"/>
      <c r="D591" s="131"/>
      <c r="E591" s="131"/>
      <c r="F591" s="131"/>
    </row>
    <row r="592" spans="1:6">
      <c r="A592" s="129"/>
      <c r="B592" s="131"/>
      <c r="C592" s="131"/>
      <c r="D592" s="131"/>
      <c r="E592" s="131"/>
      <c r="F592" s="131"/>
    </row>
    <row r="593" spans="1:6">
      <c r="A593" s="129"/>
      <c r="B593" s="131"/>
      <c r="C593" s="131"/>
      <c r="D593" s="131"/>
      <c r="E593" s="131"/>
      <c r="F593" s="131"/>
    </row>
    <row r="594" spans="1:6">
      <c r="A594" s="129"/>
      <c r="B594" s="131"/>
      <c r="C594" s="131"/>
      <c r="D594" s="131"/>
      <c r="E594" s="131"/>
      <c r="F594" s="131"/>
    </row>
    <row r="595" spans="1:6">
      <c r="A595" s="129"/>
      <c r="B595" s="131"/>
      <c r="C595" s="131"/>
      <c r="D595" s="131"/>
      <c r="E595" s="131"/>
      <c r="F595" s="131"/>
    </row>
    <row r="596" spans="1:6">
      <c r="A596" s="129"/>
      <c r="B596" s="131"/>
      <c r="C596" s="131"/>
      <c r="D596" s="131"/>
      <c r="E596" s="131"/>
      <c r="F596" s="131"/>
    </row>
    <row r="597" spans="1:6">
      <c r="A597" s="129"/>
      <c r="B597" s="131"/>
      <c r="C597" s="131"/>
      <c r="D597" s="131"/>
      <c r="E597" s="131"/>
      <c r="F597" s="131"/>
    </row>
    <row r="598" spans="1:6">
      <c r="A598" s="129"/>
      <c r="B598" s="131"/>
      <c r="C598" s="131"/>
      <c r="D598" s="131"/>
      <c r="E598" s="131"/>
      <c r="F598" s="131"/>
    </row>
    <row r="599" spans="1:6">
      <c r="A599" s="129"/>
      <c r="B599" s="131"/>
      <c r="C599" s="131"/>
      <c r="D599" s="131"/>
      <c r="E599" s="131"/>
      <c r="F599" s="131"/>
    </row>
    <row r="600" spans="1:6">
      <c r="A600" s="129"/>
      <c r="B600" s="131"/>
      <c r="C600" s="131"/>
      <c r="D600" s="131"/>
      <c r="E600" s="131"/>
      <c r="F600" s="131"/>
    </row>
    <row r="601" spans="1:6">
      <c r="A601" s="129"/>
      <c r="B601" s="131"/>
      <c r="C601" s="131"/>
      <c r="D601" s="131"/>
      <c r="E601" s="131"/>
      <c r="F601" s="131"/>
    </row>
    <row r="602" spans="1:6">
      <c r="A602" s="129"/>
      <c r="B602" s="131"/>
      <c r="C602" s="131"/>
      <c r="D602" s="131"/>
      <c r="E602" s="131"/>
      <c r="F602" s="131"/>
    </row>
    <row r="603" spans="1:6">
      <c r="A603" s="129"/>
      <c r="B603" s="131"/>
      <c r="C603" s="131"/>
      <c r="D603" s="131"/>
      <c r="E603" s="131"/>
      <c r="F603" s="131"/>
    </row>
    <row r="604" spans="1:6">
      <c r="A604" s="129"/>
      <c r="B604" s="131"/>
      <c r="C604" s="131"/>
      <c r="D604" s="131"/>
      <c r="E604" s="131"/>
      <c r="F604" s="131"/>
    </row>
    <row r="605" spans="1:6">
      <c r="A605" s="129"/>
      <c r="B605" s="131"/>
      <c r="C605" s="131"/>
      <c r="D605" s="131"/>
      <c r="E605" s="131"/>
      <c r="F605" s="131"/>
    </row>
    <row r="606" spans="1:6">
      <c r="A606" s="129"/>
      <c r="B606" s="131"/>
      <c r="C606" s="131"/>
      <c r="D606" s="131"/>
      <c r="E606" s="131"/>
      <c r="F606" s="131"/>
    </row>
    <row r="607" spans="1:6">
      <c r="A607" s="129"/>
      <c r="B607" s="131"/>
      <c r="C607" s="131"/>
      <c r="D607" s="131"/>
      <c r="E607" s="131"/>
      <c r="F607" s="131"/>
    </row>
    <row r="608" spans="1:6">
      <c r="A608" s="129"/>
      <c r="B608" s="131"/>
      <c r="C608" s="131"/>
      <c r="D608" s="131"/>
      <c r="E608" s="131"/>
      <c r="F608" s="131"/>
    </row>
    <row r="609" spans="1:6">
      <c r="A609" s="129"/>
      <c r="B609" s="131"/>
      <c r="C609" s="131"/>
      <c r="D609" s="131"/>
      <c r="E609" s="131"/>
      <c r="F609" s="131"/>
    </row>
    <row r="610" spans="1:6">
      <c r="A610" s="129"/>
      <c r="B610" s="131"/>
      <c r="C610" s="131"/>
      <c r="D610" s="131"/>
      <c r="E610" s="131"/>
      <c r="F610" s="131"/>
    </row>
    <row r="611" spans="1:6">
      <c r="A611" s="129"/>
      <c r="B611" s="131"/>
      <c r="C611" s="131"/>
      <c r="D611" s="131"/>
      <c r="E611" s="131"/>
      <c r="F611" s="131"/>
    </row>
    <row r="612" spans="1:6">
      <c r="A612" s="129"/>
      <c r="B612" s="131"/>
      <c r="C612" s="131"/>
      <c r="D612" s="131"/>
      <c r="E612" s="131"/>
      <c r="F612" s="131"/>
    </row>
    <row r="613" spans="1:6">
      <c r="A613" s="129"/>
      <c r="B613" s="131"/>
      <c r="C613" s="131"/>
      <c r="D613" s="131"/>
      <c r="E613" s="131"/>
      <c r="F613" s="131"/>
    </row>
    <row r="614" spans="1:6">
      <c r="A614" s="129"/>
      <c r="B614" s="131"/>
      <c r="C614" s="131"/>
      <c r="D614" s="131"/>
      <c r="E614" s="131"/>
      <c r="F614" s="131"/>
    </row>
    <row r="615" spans="1:6">
      <c r="A615" s="129"/>
      <c r="B615" s="131"/>
      <c r="C615" s="131"/>
      <c r="D615" s="131"/>
      <c r="E615" s="131"/>
      <c r="F615" s="131"/>
    </row>
    <row r="616" spans="1:6">
      <c r="A616" s="129"/>
      <c r="B616" s="131"/>
      <c r="C616" s="131"/>
      <c r="D616" s="131"/>
      <c r="E616" s="131"/>
      <c r="F616" s="131"/>
    </row>
    <row r="617" spans="1:6">
      <c r="A617" s="129"/>
      <c r="B617" s="131"/>
      <c r="C617" s="131"/>
      <c r="D617" s="131"/>
      <c r="E617" s="131"/>
      <c r="F617" s="131"/>
    </row>
    <row r="618" spans="1:6">
      <c r="A618" s="129"/>
      <c r="B618" s="131"/>
      <c r="C618" s="131"/>
      <c r="D618" s="131"/>
      <c r="E618" s="131"/>
      <c r="F618" s="131"/>
    </row>
    <row r="619" spans="1:6">
      <c r="A619" s="129"/>
      <c r="B619" s="131"/>
      <c r="C619" s="131"/>
      <c r="D619" s="131"/>
      <c r="E619" s="131"/>
      <c r="F619" s="131"/>
    </row>
    <row r="620" spans="1:6">
      <c r="A620" s="129"/>
      <c r="B620" s="131"/>
      <c r="C620" s="131"/>
      <c r="D620" s="131"/>
      <c r="E620" s="131"/>
      <c r="F620" s="131"/>
    </row>
    <row r="621" spans="1:6">
      <c r="A621" s="129"/>
      <c r="B621" s="131"/>
      <c r="C621" s="131"/>
      <c r="D621" s="131"/>
      <c r="E621" s="131"/>
      <c r="F621" s="131"/>
    </row>
    <row r="622" spans="1:6">
      <c r="A622" s="129"/>
      <c r="B622" s="131"/>
      <c r="C622" s="131"/>
      <c r="D622" s="131"/>
      <c r="E622" s="131"/>
      <c r="F622" s="131"/>
    </row>
    <row r="623" spans="1:6">
      <c r="A623" s="129"/>
      <c r="B623" s="131"/>
      <c r="C623" s="131"/>
      <c r="D623" s="131"/>
      <c r="E623" s="131"/>
      <c r="F623" s="131"/>
    </row>
    <row r="624" spans="1:6">
      <c r="A624" s="129"/>
      <c r="B624" s="131"/>
      <c r="C624" s="131"/>
      <c r="D624" s="131"/>
      <c r="E624" s="131"/>
      <c r="F624" s="131"/>
    </row>
    <row r="625" spans="1:6">
      <c r="A625" s="129"/>
      <c r="B625" s="131"/>
      <c r="C625" s="131"/>
      <c r="D625" s="131"/>
      <c r="E625" s="131"/>
      <c r="F625" s="131"/>
    </row>
    <row r="626" spans="1:6">
      <c r="A626" s="129"/>
      <c r="B626" s="131"/>
      <c r="C626" s="131"/>
      <c r="D626" s="131"/>
      <c r="E626" s="131"/>
      <c r="F626" s="131"/>
    </row>
    <row r="627" spans="1:6">
      <c r="A627" s="129"/>
      <c r="B627" s="131"/>
      <c r="C627" s="131"/>
      <c r="D627" s="131"/>
      <c r="E627" s="131"/>
      <c r="F627" s="131"/>
    </row>
    <row r="628" spans="1:6">
      <c r="A628" s="129"/>
      <c r="B628" s="131"/>
      <c r="C628" s="131"/>
      <c r="D628" s="131"/>
      <c r="E628" s="131"/>
      <c r="F628" s="131"/>
    </row>
    <row r="629" spans="1:6">
      <c r="A629" s="129"/>
      <c r="B629" s="131"/>
      <c r="C629" s="131"/>
      <c r="D629" s="131"/>
      <c r="E629" s="131"/>
      <c r="F629" s="131"/>
    </row>
    <row r="630" spans="1:6">
      <c r="A630" s="129"/>
      <c r="B630" s="131"/>
      <c r="C630" s="131"/>
      <c r="D630" s="131"/>
      <c r="E630" s="131"/>
      <c r="F630" s="131"/>
    </row>
    <row r="631" spans="1:6">
      <c r="A631" s="129"/>
      <c r="B631" s="131"/>
      <c r="C631" s="131"/>
      <c r="D631" s="131"/>
      <c r="E631" s="131"/>
      <c r="F631" s="131"/>
    </row>
    <row r="632" spans="1:6">
      <c r="A632" s="129"/>
      <c r="B632" s="131"/>
      <c r="C632" s="131"/>
      <c r="D632" s="131"/>
      <c r="E632" s="131"/>
      <c r="F632" s="131"/>
    </row>
    <row r="633" spans="1:6">
      <c r="A633" s="129"/>
      <c r="B633" s="131"/>
      <c r="C633" s="131"/>
      <c r="D633" s="131"/>
      <c r="E633" s="131"/>
      <c r="F633" s="131"/>
    </row>
    <row r="634" spans="1:6">
      <c r="A634" s="129"/>
      <c r="B634" s="131"/>
      <c r="C634" s="131"/>
      <c r="D634" s="131"/>
      <c r="E634" s="131"/>
      <c r="F634" s="131"/>
    </row>
    <row r="635" spans="1:6">
      <c r="A635" s="129"/>
      <c r="B635" s="131"/>
      <c r="C635" s="131"/>
      <c r="D635" s="131"/>
      <c r="E635" s="131"/>
      <c r="F635" s="131"/>
    </row>
    <row r="636" spans="1:6">
      <c r="A636" s="129"/>
      <c r="B636" s="131"/>
      <c r="C636" s="131"/>
      <c r="D636" s="131"/>
      <c r="E636" s="131"/>
      <c r="F636" s="131"/>
    </row>
    <row r="637" spans="1:6">
      <c r="A637" s="129"/>
      <c r="B637" s="131"/>
      <c r="C637" s="131"/>
      <c r="D637" s="131"/>
      <c r="E637" s="131"/>
      <c r="F637" s="131"/>
    </row>
    <row r="638" spans="1:6">
      <c r="A638" s="129"/>
      <c r="B638" s="131"/>
      <c r="C638" s="131"/>
      <c r="D638" s="131"/>
      <c r="E638" s="131"/>
      <c r="F638" s="131"/>
    </row>
    <row r="639" spans="1:6">
      <c r="A639" s="129"/>
      <c r="B639" s="131"/>
      <c r="C639" s="131"/>
      <c r="D639" s="131"/>
      <c r="E639" s="131"/>
      <c r="F639" s="131"/>
    </row>
    <row r="640" spans="1:6">
      <c r="A640" s="129"/>
      <c r="B640" s="131"/>
      <c r="C640" s="131"/>
      <c r="D640" s="131"/>
      <c r="E640" s="131"/>
      <c r="F640" s="131"/>
    </row>
    <row r="641" spans="1:6">
      <c r="A641" s="129"/>
      <c r="B641" s="131"/>
      <c r="C641" s="131"/>
      <c r="D641" s="131"/>
      <c r="E641" s="131"/>
      <c r="F641" s="131"/>
    </row>
    <row r="642" spans="1:6">
      <c r="A642" s="129"/>
      <c r="B642" s="131"/>
      <c r="C642" s="131"/>
      <c r="D642" s="131"/>
      <c r="E642" s="131"/>
      <c r="F642" s="131"/>
    </row>
    <row r="643" spans="1:6">
      <c r="A643" s="129"/>
      <c r="B643" s="131"/>
      <c r="C643" s="131"/>
      <c r="D643" s="131"/>
      <c r="E643" s="131"/>
      <c r="F643" s="131"/>
    </row>
    <row r="644" spans="1:6">
      <c r="A644" s="129"/>
      <c r="B644" s="131"/>
      <c r="C644" s="131"/>
      <c r="D644" s="131"/>
      <c r="E644" s="131"/>
      <c r="F644" s="131"/>
    </row>
    <row r="645" spans="1:6">
      <c r="A645" s="129"/>
      <c r="B645" s="131"/>
      <c r="C645" s="131"/>
      <c r="D645" s="131"/>
      <c r="E645" s="131"/>
      <c r="F645" s="131"/>
    </row>
    <row r="646" spans="1:6">
      <c r="A646" s="129"/>
      <c r="B646" s="131"/>
      <c r="C646" s="131"/>
      <c r="D646" s="131"/>
      <c r="E646" s="131"/>
      <c r="F646" s="131"/>
    </row>
    <row r="647" spans="1:6">
      <c r="A647" s="129"/>
      <c r="B647" s="131"/>
      <c r="C647" s="131"/>
      <c r="D647" s="131"/>
      <c r="E647" s="131"/>
      <c r="F647" s="131"/>
    </row>
    <row r="648" spans="1:6">
      <c r="A648" s="129"/>
      <c r="B648" s="131"/>
      <c r="C648" s="131"/>
      <c r="D648" s="131"/>
      <c r="E648" s="131"/>
      <c r="F648" s="131"/>
    </row>
    <row r="649" spans="1:6">
      <c r="A649" s="129"/>
      <c r="B649" s="131"/>
      <c r="C649" s="131"/>
      <c r="D649" s="131"/>
      <c r="E649" s="131"/>
      <c r="F649" s="131"/>
    </row>
    <row r="650" spans="1:6">
      <c r="A650" s="129"/>
      <c r="B650" s="131"/>
      <c r="C650" s="131"/>
      <c r="D650" s="131"/>
      <c r="E650" s="131"/>
      <c r="F650" s="131"/>
    </row>
    <row r="651" spans="1:6">
      <c r="A651" s="129"/>
      <c r="B651" s="131"/>
      <c r="C651" s="131"/>
      <c r="D651" s="131"/>
      <c r="E651" s="131"/>
      <c r="F651" s="131"/>
    </row>
    <row r="652" spans="1:6">
      <c r="A652" s="129"/>
      <c r="B652" s="131"/>
      <c r="C652" s="131"/>
      <c r="D652" s="131"/>
      <c r="E652" s="131"/>
      <c r="F652" s="131"/>
    </row>
    <row r="653" spans="1:6">
      <c r="A653" s="129"/>
      <c r="B653" s="131"/>
      <c r="C653" s="131"/>
      <c r="D653" s="131"/>
      <c r="E653" s="131"/>
      <c r="F653" s="131"/>
    </row>
    <row r="654" spans="1:6">
      <c r="A654" s="129"/>
      <c r="B654" s="131"/>
      <c r="C654" s="131"/>
      <c r="D654" s="131"/>
      <c r="E654" s="131"/>
      <c r="F654" s="131"/>
    </row>
    <row r="655" spans="1:6">
      <c r="A655" s="129"/>
      <c r="B655" s="131"/>
      <c r="C655" s="131"/>
      <c r="D655" s="131"/>
      <c r="E655" s="131"/>
      <c r="F655" s="131"/>
    </row>
    <row r="656" spans="1:6">
      <c r="A656" s="129"/>
      <c r="B656" s="131"/>
      <c r="C656" s="131"/>
      <c r="D656" s="131"/>
      <c r="E656" s="131"/>
      <c r="F656" s="131"/>
    </row>
    <row r="657" spans="1:6">
      <c r="A657" s="129"/>
      <c r="B657" s="131"/>
      <c r="C657" s="131"/>
      <c r="D657" s="131"/>
      <c r="E657" s="131"/>
      <c r="F657" s="131"/>
    </row>
    <row r="658" spans="1:6">
      <c r="A658" s="129"/>
      <c r="B658" s="131"/>
      <c r="C658" s="131"/>
      <c r="D658" s="131"/>
      <c r="E658" s="131"/>
      <c r="F658" s="131"/>
    </row>
    <row r="659" spans="1:6">
      <c r="A659" s="129"/>
      <c r="B659" s="131"/>
      <c r="C659" s="131"/>
      <c r="D659" s="131"/>
      <c r="E659" s="131"/>
      <c r="F659" s="131"/>
    </row>
    <row r="660" spans="1:6">
      <c r="A660" s="129"/>
      <c r="B660" s="131"/>
      <c r="C660" s="131"/>
      <c r="D660" s="131"/>
      <c r="E660" s="131"/>
      <c r="F660" s="131"/>
    </row>
    <row r="661" spans="1:6">
      <c r="A661" s="129"/>
      <c r="B661" s="131"/>
      <c r="C661" s="131"/>
      <c r="D661" s="131"/>
      <c r="E661" s="131"/>
      <c r="F661" s="131"/>
    </row>
    <row r="662" spans="1:6">
      <c r="A662" s="129"/>
      <c r="B662" s="131"/>
      <c r="C662" s="131"/>
      <c r="D662" s="131"/>
      <c r="E662" s="131"/>
      <c r="F662" s="131"/>
    </row>
    <row r="663" spans="1:6">
      <c r="A663" s="129"/>
      <c r="B663" s="131"/>
      <c r="C663" s="131"/>
      <c r="D663" s="131"/>
      <c r="E663" s="131"/>
      <c r="F663" s="131"/>
    </row>
    <row r="664" spans="1:6">
      <c r="A664" s="129"/>
      <c r="B664" s="131"/>
      <c r="C664" s="131"/>
      <c r="D664" s="131"/>
      <c r="E664" s="131"/>
      <c r="F664" s="131"/>
    </row>
    <row r="665" spans="1:6">
      <c r="A665" s="129"/>
      <c r="B665" s="131"/>
      <c r="C665" s="131"/>
      <c r="D665" s="131"/>
      <c r="E665" s="131"/>
      <c r="F665" s="131"/>
    </row>
    <row r="666" spans="1:6">
      <c r="A666" s="129"/>
      <c r="B666" s="131"/>
      <c r="C666" s="131"/>
      <c r="D666" s="131"/>
      <c r="E666" s="131"/>
      <c r="F666" s="131"/>
    </row>
    <row r="667" spans="1:6">
      <c r="A667" s="129"/>
      <c r="B667" s="131"/>
      <c r="C667" s="131"/>
      <c r="D667" s="131"/>
      <c r="E667" s="131"/>
      <c r="F667" s="131"/>
    </row>
    <row r="668" spans="1:6">
      <c r="A668" s="129"/>
      <c r="B668" s="131"/>
      <c r="C668" s="131"/>
      <c r="D668" s="131"/>
      <c r="E668" s="131"/>
      <c r="F668" s="131"/>
    </row>
    <row r="669" spans="1:6">
      <c r="A669" s="129"/>
      <c r="B669" s="131"/>
      <c r="C669" s="131"/>
      <c r="D669" s="131"/>
      <c r="E669" s="131"/>
      <c r="F669" s="131"/>
    </row>
    <row r="670" spans="1:6">
      <c r="A670" s="129"/>
      <c r="B670" s="131"/>
      <c r="C670" s="131"/>
      <c r="D670" s="131"/>
      <c r="E670" s="131"/>
      <c r="F670" s="131"/>
    </row>
    <row r="671" spans="1:6">
      <c r="A671" s="129"/>
      <c r="B671" s="131"/>
      <c r="C671" s="131"/>
      <c r="D671" s="131"/>
      <c r="E671" s="131"/>
      <c r="F671" s="131"/>
    </row>
    <row r="672" spans="1:6">
      <c r="A672" s="129"/>
      <c r="B672" s="131"/>
      <c r="C672" s="131"/>
      <c r="D672" s="131"/>
      <c r="E672" s="131"/>
      <c r="F672" s="131"/>
    </row>
    <row r="673" spans="1:6">
      <c r="A673" s="129"/>
      <c r="B673" s="131"/>
      <c r="C673" s="131"/>
      <c r="D673" s="131"/>
      <c r="E673" s="131"/>
      <c r="F673" s="131"/>
    </row>
    <row r="674" spans="1:6">
      <c r="A674" s="129"/>
      <c r="B674" s="131"/>
      <c r="C674" s="131"/>
      <c r="D674" s="131"/>
      <c r="E674" s="131"/>
      <c r="F674" s="131"/>
    </row>
    <row r="675" spans="1:6">
      <c r="A675" s="129"/>
      <c r="B675" s="131"/>
      <c r="C675" s="131"/>
      <c r="D675" s="131"/>
      <c r="E675" s="131"/>
      <c r="F675" s="131"/>
    </row>
    <row r="676" spans="1:6">
      <c r="A676" s="129"/>
      <c r="B676" s="131"/>
      <c r="C676" s="131"/>
      <c r="D676" s="131"/>
      <c r="E676" s="131"/>
      <c r="F676" s="131"/>
    </row>
    <row r="677" spans="1:6">
      <c r="A677" s="129"/>
      <c r="B677" s="131"/>
      <c r="C677" s="131"/>
      <c r="D677" s="131"/>
      <c r="E677" s="131"/>
      <c r="F677" s="131"/>
    </row>
    <row r="678" spans="1:6">
      <c r="A678" s="129"/>
      <c r="B678" s="131"/>
      <c r="C678" s="131"/>
      <c r="D678" s="131"/>
      <c r="E678" s="131"/>
      <c r="F678" s="131"/>
    </row>
    <row r="679" spans="1:6">
      <c r="A679" s="129"/>
      <c r="B679" s="131"/>
      <c r="C679" s="131"/>
      <c r="D679" s="131"/>
      <c r="E679" s="131"/>
      <c r="F679" s="131"/>
    </row>
    <row r="680" spans="1:6">
      <c r="A680" s="129"/>
      <c r="B680" s="131"/>
      <c r="C680" s="131"/>
      <c r="D680" s="131"/>
      <c r="E680" s="131"/>
      <c r="F680" s="131"/>
    </row>
    <row r="681" spans="1:6">
      <c r="A681" s="129"/>
      <c r="B681" s="131"/>
      <c r="C681" s="131"/>
      <c r="D681" s="131"/>
      <c r="E681" s="131"/>
      <c r="F681" s="131"/>
    </row>
    <row r="682" spans="1:6">
      <c r="A682" s="129"/>
      <c r="B682" s="131"/>
      <c r="C682" s="131"/>
      <c r="D682" s="131"/>
      <c r="E682" s="131"/>
      <c r="F682" s="131"/>
    </row>
    <row r="683" spans="1:6">
      <c r="A683" s="129"/>
      <c r="B683" s="131"/>
      <c r="C683" s="131"/>
      <c r="D683" s="131"/>
      <c r="E683" s="131"/>
      <c r="F683" s="131"/>
    </row>
    <row r="684" spans="1:6">
      <c r="A684" s="129"/>
      <c r="B684" s="131"/>
      <c r="C684" s="131"/>
      <c r="D684" s="131"/>
      <c r="E684" s="131"/>
      <c r="F684" s="131"/>
    </row>
    <row r="685" spans="1:6">
      <c r="A685" s="129"/>
      <c r="B685" s="131"/>
      <c r="C685" s="131"/>
      <c r="D685" s="131"/>
      <c r="E685" s="131"/>
      <c r="F685" s="131"/>
    </row>
    <row r="686" spans="1:6">
      <c r="A686" s="129"/>
      <c r="B686" s="131"/>
      <c r="C686" s="131"/>
      <c r="D686" s="131"/>
      <c r="E686" s="131"/>
      <c r="F686" s="131"/>
    </row>
    <row r="687" spans="1:6">
      <c r="A687" s="129"/>
      <c r="B687" s="131"/>
      <c r="C687" s="131"/>
      <c r="D687" s="131"/>
      <c r="E687" s="131"/>
      <c r="F687" s="131"/>
    </row>
    <row r="688" spans="1:6">
      <c r="A688" s="129"/>
      <c r="B688" s="131"/>
      <c r="C688" s="131"/>
      <c r="D688" s="131"/>
      <c r="E688" s="131"/>
      <c r="F688" s="131"/>
    </row>
    <row r="689" spans="1:6">
      <c r="A689" s="129"/>
      <c r="B689" s="131"/>
      <c r="C689" s="131"/>
      <c r="D689" s="131"/>
      <c r="E689" s="131"/>
      <c r="F689" s="131"/>
    </row>
    <row r="690" spans="1:6">
      <c r="A690" s="129"/>
      <c r="B690" s="131"/>
      <c r="C690" s="131"/>
      <c r="D690" s="131"/>
      <c r="E690" s="131"/>
      <c r="F690" s="131"/>
    </row>
    <row r="691" spans="1:6">
      <c r="A691" s="129"/>
      <c r="B691" s="131"/>
      <c r="C691" s="131"/>
      <c r="D691" s="131"/>
      <c r="E691" s="131"/>
      <c r="F691" s="131"/>
    </row>
    <row r="692" spans="1:6">
      <c r="A692" s="129"/>
      <c r="B692" s="131"/>
      <c r="C692" s="131"/>
      <c r="D692" s="131"/>
      <c r="E692" s="131"/>
      <c r="F692" s="131"/>
    </row>
    <row r="693" spans="1:6">
      <c r="A693" s="129"/>
      <c r="B693" s="131"/>
      <c r="C693" s="131"/>
      <c r="D693" s="131"/>
      <c r="E693" s="131"/>
      <c r="F693" s="131"/>
    </row>
    <row r="694" spans="1:6">
      <c r="A694" s="129"/>
      <c r="B694" s="131"/>
      <c r="C694" s="131"/>
      <c r="D694" s="131"/>
      <c r="E694" s="131"/>
      <c r="F694" s="131"/>
    </row>
    <row r="695" spans="1:6">
      <c r="A695" s="129"/>
      <c r="B695" s="131"/>
      <c r="C695" s="131"/>
      <c r="D695" s="131"/>
      <c r="E695" s="131"/>
      <c r="F695" s="131"/>
    </row>
    <row r="696" spans="1:6">
      <c r="A696" s="129"/>
      <c r="B696" s="131"/>
      <c r="C696" s="131"/>
      <c r="D696" s="131"/>
      <c r="E696" s="131"/>
      <c r="F696" s="131"/>
    </row>
    <row r="697" spans="1:6">
      <c r="A697" s="129"/>
      <c r="B697" s="131"/>
      <c r="C697" s="131"/>
      <c r="D697" s="131"/>
      <c r="E697" s="131"/>
      <c r="F697" s="131"/>
    </row>
    <row r="698" spans="1:6">
      <c r="A698" s="129"/>
      <c r="B698" s="131"/>
      <c r="C698" s="131"/>
      <c r="D698" s="131"/>
      <c r="E698" s="131"/>
      <c r="F698" s="131"/>
    </row>
    <row r="699" spans="1:6">
      <c r="A699" s="129"/>
      <c r="B699" s="131"/>
      <c r="C699" s="131"/>
      <c r="D699" s="131"/>
      <c r="E699" s="131"/>
      <c r="F699" s="131"/>
    </row>
    <row r="700" spans="1:6">
      <c r="A700" s="129"/>
      <c r="B700" s="131"/>
      <c r="C700" s="131"/>
      <c r="D700" s="131"/>
      <c r="E700" s="131"/>
      <c r="F700" s="131"/>
    </row>
    <row r="701" spans="1:6">
      <c r="A701" s="129"/>
      <c r="B701" s="131"/>
      <c r="C701" s="131"/>
      <c r="D701" s="131"/>
      <c r="E701" s="131"/>
      <c r="F701" s="131"/>
    </row>
    <row r="702" spans="1:6">
      <c r="A702" s="129"/>
      <c r="B702" s="131"/>
      <c r="C702" s="131"/>
      <c r="D702" s="131"/>
      <c r="E702" s="131"/>
      <c r="F702" s="131"/>
    </row>
    <row r="703" spans="1:6">
      <c r="A703" s="129"/>
      <c r="B703" s="131"/>
      <c r="C703" s="131"/>
      <c r="D703" s="131"/>
      <c r="E703" s="131"/>
      <c r="F703" s="131"/>
    </row>
    <row r="704" spans="1:6">
      <c r="A704" s="129"/>
      <c r="B704" s="131"/>
      <c r="C704" s="131"/>
      <c r="D704" s="131"/>
      <c r="E704" s="131"/>
      <c r="F704" s="131"/>
    </row>
    <row r="705" spans="1:6">
      <c r="A705" s="129"/>
      <c r="B705" s="131"/>
      <c r="C705" s="131"/>
      <c r="D705" s="131"/>
      <c r="E705" s="131"/>
      <c r="F705" s="131"/>
    </row>
    <row r="706" spans="1:6">
      <c r="A706" s="129"/>
      <c r="B706" s="131"/>
      <c r="C706" s="131"/>
      <c r="D706" s="131"/>
      <c r="E706" s="131"/>
      <c r="F706" s="131"/>
    </row>
    <row r="707" spans="1:6">
      <c r="A707" s="129"/>
      <c r="B707" s="131"/>
      <c r="C707" s="131"/>
      <c r="D707" s="131"/>
      <c r="E707" s="131"/>
      <c r="F707" s="131"/>
    </row>
    <row r="708" spans="1:6">
      <c r="A708" s="129"/>
      <c r="B708" s="131"/>
      <c r="C708" s="131"/>
      <c r="D708" s="131"/>
      <c r="E708" s="131"/>
      <c r="F708" s="131"/>
    </row>
    <row r="709" spans="1:6">
      <c r="A709" s="129"/>
      <c r="B709" s="131"/>
      <c r="C709" s="131"/>
      <c r="D709" s="131"/>
      <c r="E709" s="131"/>
      <c r="F709" s="131"/>
    </row>
  </sheetData>
  <sheetProtection algorithmName="SHA-512" hashValue="dPZgCewzZLQTbOxBjsRXs8ndjpL1afJmbyJ6haNmaEmP4bKLuv34PoaM+udmrpL6DEQAxdLCT8OpBNGndu/Dog==" saltValue="KAKJ0RtUaJgEJfWNfD92qA==" spinCount="100000" sheet="1" objects="1" scenarios="1"/>
  <sortState xmlns:xlrd2="http://schemas.microsoft.com/office/spreadsheetml/2017/richdata2" ref="A4:G709">
    <sortCondition ref="A4"/>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C924"/>
  <sheetViews>
    <sheetView topLeftCell="A648" workbookViewId="0">
      <selection activeCell="C663" sqref="C663"/>
    </sheetView>
  </sheetViews>
  <sheetFormatPr defaultColWidth="11.42578125" defaultRowHeight="14.45"/>
  <cols>
    <col min="1" max="1" width="11.42578125" style="2"/>
    <col min="2" max="2" width="14.5703125" style="2" bestFit="1" customWidth="1"/>
    <col min="3" max="3" width="24.5703125" style="2" bestFit="1" customWidth="1"/>
    <col min="4" max="16384" width="11.42578125" style="2"/>
  </cols>
  <sheetData>
    <row r="1" spans="1:3">
      <c r="B1" s="75" t="s">
        <v>267</v>
      </c>
    </row>
    <row r="2" spans="1:3">
      <c r="A2" s="75" t="s">
        <v>268</v>
      </c>
      <c r="B2" s="75" t="s">
        <v>267</v>
      </c>
      <c r="C2" s="75" t="s">
        <v>269</v>
      </c>
    </row>
    <row r="3" spans="1:3">
      <c r="A3" s="75" t="s">
        <v>270</v>
      </c>
      <c r="B3" s="75" t="s">
        <v>267</v>
      </c>
      <c r="C3" s="75" t="s">
        <v>271</v>
      </c>
    </row>
    <row r="4" spans="1:3">
      <c r="A4" s="75" t="s">
        <v>272</v>
      </c>
      <c r="B4" s="75" t="s">
        <v>267</v>
      </c>
      <c r="C4" s="75" t="s">
        <v>273</v>
      </c>
    </row>
    <row r="5" spans="1:3">
      <c r="A5" s="75" t="s">
        <v>5</v>
      </c>
      <c r="B5" s="75" t="s">
        <v>267</v>
      </c>
      <c r="C5" s="75" t="s">
        <v>274</v>
      </c>
    </row>
    <row r="6" spans="1:3">
      <c r="A6" s="418" t="s">
        <v>275</v>
      </c>
      <c r="B6" s="75" t="s">
        <v>267</v>
      </c>
      <c r="C6" s="75" t="s">
        <v>276</v>
      </c>
    </row>
    <row r="7" spans="1:3">
      <c r="A7" s="40"/>
      <c r="B7" s="75" t="s">
        <v>267</v>
      </c>
      <c r="C7" s="75" t="s">
        <v>277</v>
      </c>
    </row>
    <row r="8" spans="1:3">
      <c r="A8" s="40"/>
      <c r="B8" s="75" t="s">
        <v>267</v>
      </c>
      <c r="C8" s="75" t="s">
        <v>278</v>
      </c>
    </row>
    <row r="9" spans="1:3">
      <c r="A9" s="40"/>
      <c r="B9" s="75" t="s">
        <v>267</v>
      </c>
      <c r="C9" s="75" t="s">
        <v>279</v>
      </c>
    </row>
    <row r="10" spans="1:3">
      <c r="A10" s="40"/>
      <c r="B10" s="75" t="s">
        <v>267</v>
      </c>
      <c r="C10" s="75" t="s">
        <v>280</v>
      </c>
    </row>
    <row r="11" spans="1:3">
      <c r="A11" s="40"/>
      <c r="B11" s="75" t="s">
        <v>267</v>
      </c>
      <c r="C11" s="75" t="s">
        <v>281</v>
      </c>
    </row>
    <row r="12" spans="1:3">
      <c r="A12" s="40"/>
      <c r="B12" s="75" t="s">
        <v>267</v>
      </c>
      <c r="C12" s="75" t="s">
        <v>282</v>
      </c>
    </row>
    <row r="13" spans="1:3">
      <c r="A13" s="40"/>
      <c r="B13" s="75" t="s">
        <v>267</v>
      </c>
      <c r="C13" s="75" t="s">
        <v>283</v>
      </c>
    </row>
    <row r="14" spans="1:3">
      <c r="A14" s="40"/>
      <c r="B14" s="75" t="s">
        <v>267</v>
      </c>
      <c r="C14" s="75" t="s">
        <v>284</v>
      </c>
    </row>
    <row r="15" spans="1:3">
      <c r="A15" s="40"/>
      <c r="B15" s="75" t="s">
        <v>267</v>
      </c>
      <c r="C15" s="75" t="s">
        <v>285</v>
      </c>
    </row>
    <row r="16" spans="1:3">
      <c r="A16" s="40"/>
      <c r="B16" s="75" t="s">
        <v>267</v>
      </c>
      <c r="C16" s="75" t="s">
        <v>286</v>
      </c>
    </row>
    <row r="17" spans="1:3">
      <c r="A17" s="40"/>
      <c r="B17" s="75" t="s">
        <v>267</v>
      </c>
      <c r="C17" s="75" t="s">
        <v>287</v>
      </c>
    </row>
    <row r="18" spans="1:3">
      <c r="A18" s="40"/>
      <c r="B18" s="75" t="s">
        <v>267</v>
      </c>
      <c r="C18" s="75" t="s">
        <v>288</v>
      </c>
    </row>
    <row r="19" spans="1:3">
      <c r="A19" s="40"/>
      <c r="B19" s="75" t="s">
        <v>267</v>
      </c>
      <c r="C19" s="75" t="s">
        <v>289</v>
      </c>
    </row>
    <row r="20" spans="1:3">
      <c r="A20" s="40"/>
      <c r="B20" s="75" t="s">
        <v>267</v>
      </c>
      <c r="C20" s="75" t="s">
        <v>290</v>
      </c>
    </row>
    <row r="21" spans="1:3">
      <c r="A21" s="40"/>
      <c r="B21" s="75" t="s">
        <v>267</v>
      </c>
      <c r="C21" s="75" t="s">
        <v>291</v>
      </c>
    </row>
    <row r="22" spans="1:3">
      <c r="A22" s="40"/>
      <c r="B22" s="75" t="s">
        <v>267</v>
      </c>
      <c r="C22" s="75" t="s">
        <v>292</v>
      </c>
    </row>
    <row r="23" spans="1:3">
      <c r="A23" s="40"/>
      <c r="B23" s="75" t="s">
        <v>267</v>
      </c>
      <c r="C23" s="75" t="s">
        <v>293</v>
      </c>
    </row>
    <row r="24" spans="1:3">
      <c r="A24" s="40"/>
      <c r="B24" s="75" t="s">
        <v>267</v>
      </c>
      <c r="C24" s="75" t="s">
        <v>294</v>
      </c>
    </row>
    <row r="25" spans="1:3">
      <c r="A25" s="40"/>
      <c r="B25" s="75" t="s">
        <v>267</v>
      </c>
      <c r="C25" s="75" t="s">
        <v>295</v>
      </c>
    </row>
    <row r="26" spans="1:3">
      <c r="A26" s="40"/>
      <c r="B26" s="75" t="s">
        <v>267</v>
      </c>
      <c r="C26" s="75" t="s">
        <v>296</v>
      </c>
    </row>
    <row r="27" spans="1:3">
      <c r="A27" s="40"/>
      <c r="B27" s="75" t="s">
        <v>267</v>
      </c>
      <c r="C27" s="75" t="s">
        <v>297</v>
      </c>
    </row>
    <row r="28" spans="1:3">
      <c r="A28" s="40"/>
      <c r="B28" s="75" t="s">
        <v>267</v>
      </c>
      <c r="C28" s="75" t="s">
        <v>298</v>
      </c>
    </row>
    <row r="29" spans="1:3">
      <c r="A29" s="40"/>
      <c r="B29" s="75" t="s">
        <v>267</v>
      </c>
      <c r="C29" s="75" t="s">
        <v>299</v>
      </c>
    </row>
    <row r="30" spans="1:3">
      <c r="A30" s="40"/>
      <c r="B30" s="75" t="s">
        <v>267</v>
      </c>
      <c r="C30" s="75" t="s">
        <v>300</v>
      </c>
    </row>
    <row r="31" spans="1:3">
      <c r="A31" s="40"/>
      <c r="B31" s="75" t="s">
        <v>267</v>
      </c>
      <c r="C31" s="75" t="s">
        <v>301</v>
      </c>
    </row>
    <row r="32" spans="1:3">
      <c r="A32" s="40"/>
      <c r="B32" s="75" t="s">
        <v>267</v>
      </c>
      <c r="C32" s="75" t="s">
        <v>302</v>
      </c>
    </row>
    <row r="33" spans="1:3">
      <c r="A33" s="40"/>
      <c r="B33" s="75" t="s">
        <v>267</v>
      </c>
      <c r="C33" s="75" t="s">
        <v>303</v>
      </c>
    </row>
    <row r="34" spans="1:3">
      <c r="A34" s="40"/>
      <c r="B34" s="75" t="s">
        <v>267</v>
      </c>
      <c r="C34" s="75" t="s">
        <v>304</v>
      </c>
    </row>
    <row r="35" spans="1:3">
      <c r="A35" s="40"/>
      <c r="B35" s="75" t="s">
        <v>267</v>
      </c>
      <c r="C35" s="75" t="s">
        <v>305</v>
      </c>
    </row>
    <row r="36" spans="1:3">
      <c r="A36" s="40"/>
      <c r="B36" s="75" t="s">
        <v>267</v>
      </c>
      <c r="C36" s="75" t="s">
        <v>306</v>
      </c>
    </row>
    <row r="37" spans="1:3">
      <c r="A37" s="40"/>
      <c r="B37" s="75" t="s">
        <v>267</v>
      </c>
      <c r="C37" s="75" t="s">
        <v>267</v>
      </c>
    </row>
    <row r="38" spans="1:3">
      <c r="A38" s="40"/>
      <c r="B38" s="75" t="s">
        <v>267</v>
      </c>
      <c r="C38" s="75" t="s">
        <v>307</v>
      </c>
    </row>
    <row r="39" spans="1:3">
      <c r="A39" s="40"/>
      <c r="B39" s="75" t="s">
        <v>267</v>
      </c>
      <c r="C39" s="75" t="s">
        <v>308</v>
      </c>
    </row>
    <row r="40" spans="1:3">
      <c r="A40" s="40"/>
      <c r="B40" s="75" t="s">
        <v>267</v>
      </c>
      <c r="C40" s="75" t="s">
        <v>309</v>
      </c>
    </row>
    <row r="41" spans="1:3">
      <c r="A41" s="40"/>
      <c r="B41" s="75" t="s">
        <v>267</v>
      </c>
      <c r="C41" s="75" t="s">
        <v>310</v>
      </c>
    </row>
    <row r="42" spans="1:3">
      <c r="A42" s="40"/>
      <c r="B42" s="75" t="s">
        <v>267</v>
      </c>
      <c r="C42" s="75" t="s">
        <v>311</v>
      </c>
    </row>
    <row r="43" spans="1:3">
      <c r="A43" s="40"/>
      <c r="B43" s="75" t="s">
        <v>267</v>
      </c>
      <c r="C43" s="75" t="s">
        <v>312</v>
      </c>
    </row>
    <row r="44" spans="1:3">
      <c r="A44" s="40"/>
      <c r="B44" s="75" t="s">
        <v>267</v>
      </c>
      <c r="C44" s="75" t="s">
        <v>313</v>
      </c>
    </row>
    <row r="45" spans="1:3">
      <c r="A45" s="40"/>
      <c r="B45" s="75" t="s">
        <v>267</v>
      </c>
      <c r="C45" s="75" t="s">
        <v>314</v>
      </c>
    </row>
    <row r="46" spans="1:3">
      <c r="A46" s="40"/>
      <c r="B46" s="75" t="s">
        <v>267</v>
      </c>
      <c r="C46" s="75" t="s">
        <v>315</v>
      </c>
    </row>
    <row r="47" spans="1:3">
      <c r="A47" s="40"/>
      <c r="B47" s="75" t="s">
        <v>267</v>
      </c>
      <c r="C47" s="75" t="s">
        <v>316</v>
      </c>
    </row>
    <row r="48" spans="1:3">
      <c r="A48" s="40"/>
      <c r="B48" s="75" t="s">
        <v>267</v>
      </c>
      <c r="C48" s="75" t="s">
        <v>317</v>
      </c>
    </row>
    <row r="49" spans="1:3">
      <c r="A49" s="40"/>
      <c r="B49" s="75" t="s">
        <v>267</v>
      </c>
      <c r="C49" s="75" t="s">
        <v>318</v>
      </c>
    </row>
    <row r="50" spans="1:3">
      <c r="A50" s="40"/>
      <c r="B50" s="75" t="s">
        <v>267</v>
      </c>
      <c r="C50" s="75" t="s">
        <v>319</v>
      </c>
    </row>
    <row r="51" spans="1:3">
      <c r="A51" s="40"/>
      <c r="B51" s="75" t="s">
        <v>267</v>
      </c>
      <c r="C51" s="75" t="s">
        <v>320</v>
      </c>
    </row>
    <row r="52" spans="1:3">
      <c r="A52" s="40"/>
      <c r="B52" s="75" t="s">
        <v>267</v>
      </c>
      <c r="C52" s="75" t="s">
        <v>321</v>
      </c>
    </row>
    <row r="53" spans="1:3">
      <c r="A53" s="40"/>
      <c r="B53" s="75" t="s">
        <v>267</v>
      </c>
      <c r="C53" s="75" t="s">
        <v>322</v>
      </c>
    </row>
    <row r="54" spans="1:3">
      <c r="A54" s="40"/>
      <c r="B54" s="75" t="s">
        <v>267</v>
      </c>
      <c r="C54" s="75" t="s">
        <v>323</v>
      </c>
    </row>
    <row r="55" spans="1:3">
      <c r="A55" s="40"/>
      <c r="B55" s="75" t="s">
        <v>267</v>
      </c>
      <c r="C55" s="75" t="s">
        <v>324</v>
      </c>
    </row>
    <row r="56" spans="1:3">
      <c r="A56" s="40"/>
      <c r="B56" s="75" t="s">
        <v>267</v>
      </c>
      <c r="C56" s="75" t="s">
        <v>325</v>
      </c>
    </row>
    <row r="57" spans="1:3">
      <c r="A57" s="40"/>
      <c r="B57" s="75" t="s">
        <v>267</v>
      </c>
      <c r="C57" s="75" t="s">
        <v>326</v>
      </c>
    </row>
    <row r="58" spans="1:3">
      <c r="A58" s="40"/>
      <c r="B58" s="75" t="s">
        <v>267</v>
      </c>
      <c r="C58" s="75" t="s">
        <v>327</v>
      </c>
    </row>
    <row r="59" spans="1:3">
      <c r="A59" s="40"/>
      <c r="B59" s="75" t="s">
        <v>267</v>
      </c>
      <c r="C59" s="75" t="s">
        <v>328</v>
      </c>
    </row>
    <row r="60" spans="1:3">
      <c r="A60" s="40"/>
      <c r="B60" s="75" t="s">
        <v>267</v>
      </c>
      <c r="C60" s="75" t="s">
        <v>329</v>
      </c>
    </row>
    <row r="61" spans="1:3">
      <c r="A61" s="40"/>
      <c r="B61" s="75" t="s">
        <v>267</v>
      </c>
      <c r="C61" s="75" t="s">
        <v>330</v>
      </c>
    </row>
    <row r="62" spans="1:3">
      <c r="A62" s="40"/>
      <c r="B62" s="75" t="s">
        <v>267</v>
      </c>
      <c r="C62" s="75" t="s">
        <v>331</v>
      </c>
    </row>
    <row r="63" spans="1:3">
      <c r="A63" s="40"/>
      <c r="B63" s="75" t="s">
        <v>267</v>
      </c>
      <c r="C63" s="75" t="s">
        <v>332</v>
      </c>
    </row>
    <row r="64" spans="1:3">
      <c r="A64" s="40"/>
      <c r="B64" s="75" t="s">
        <v>267</v>
      </c>
      <c r="C64" s="75" t="s">
        <v>333</v>
      </c>
    </row>
    <row r="65" spans="1:3">
      <c r="A65" s="40"/>
      <c r="B65" s="75" t="s">
        <v>267</v>
      </c>
      <c r="C65" s="75" t="s">
        <v>334</v>
      </c>
    </row>
    <row r="66" spans="1:3">
      <c r="A66" s="40"/>
      <c r="B66" s="75" t="s">
        <v>267</v>
      </c>
      <c r="C66" s="75" t="s">
        <v>335</v>
      </c>
    </row>
    <row r="67" spans="1:3">
      <c r="A67" s="40"/>
      <c r="B67" s="75" t="s">
        <v>267</v>
      </c>
      <c r="C67" s="75" t="s">
        <v>336</v>
      </c>
    </row>
    <row r="68" spans="1:3">
      <c r="A68" s="40"/>
      <c r="B68" s="75" t="s">
        <v>267</v>
      </c>
      <c r="C68" s="75" t="s">
        <v>337</v>
      </c>
    </row>
    <row r="69" spans="1:3">
      <c r="A69" s="40"/>
      <c r="B69" s="75" t="s">
        <v>267</v>
      </c>
      <c r="C69" s="75" t="s">
        <v>338</v>
      </c>
    </row>
    <row r="70" spans="1:3">
      <c r="A70" s="40"/>
      <c r="B70" s="75" t="s">
        <v>267</v>
      </c>
      <c r="C70" s="75" t="s">
        <v>339</v>
      </c>
    </row>
    <row r="71" spans="1:3">
      <c r="A71" s="40"/>
      <c r="B71" s="75" t="s">
        <v>267</v>
      </c>
      <c r="C71" s="75" t="s">
        <v>340</v>
      </c>
    </row>
    <row r="72" spans="1:3">
      <c r="A72" s="40"/>
      <c r="B72" s="75" t="s">
        <v>267</v>
      </c>
      <c r="C72" s="75" t="s">
        <v>341</v>
      </c>
    </row>
    <row r="73" spans="1:3">
      <c r="A73" s="40"/>
      <c r="B73" s="75" t="s">
        <v>267</v>
      </c>
      <c r="C73" s="75" t="s">
        <v>342</v>
      </c>
    </row>
    <row r="74" spans="1:3">
      <c r="A74" s="40"/>
      <c r="B74" s="75" t="s">
        <v>267</v>
      </c>
      <c r="C74" s="75" t="s">
        <v>343</v>
      </c>
    </row>
    <row r="75" spans="1:3">
      <c r="A75" s="40"/>
      <c r="B75" s="75" t="s">
        <v>267</v>
      </c>
      <c r="C75" s="75" t="s">
        <v>344</v>
      </c>
    </row>
    <row r="76" spans="1:3">
      <c r="A76" s="40"/>
      <c r="B76" s="75" t="s">
        <v>267</v>
      </c>
      <c r="C76" s="75" t="s">
        <v>345</v>
      </c>
    </row>
    <row r="77" spans="1:3">
      <c r="A77" s="40"/>
      <c r="B77" s="75" t="s">
        <v>267</v>
      </c>
      <c r="C77" s="75" t="s">
        <v>346</v>
      </c>
    </row>
    <row r="78" spans="1:3">
      <c r="A78" s="40"/>
      <c r="B78" s="75" t="s">
        <v>267</v>
      </c>
      <c r="C78" s="75" t="s">
        <v>347</v>
      </c>
    </row>
    <row r="79" spans="1:3">
      <c r="A79" s="40"/>
      <c r="B79" s="75" t="s">
        <v>267</v>
      </c>
      <c r="C79" s="75" t="s">
        <v>348</v>
      </c>
    </row>
    <row r="80" spans="1:3">
      <c r="A80" s="40"/>
      <c r="B80" s="75" t="s">
        <v>267</v>
      </c>
      <c r="C80" s="75" t="s">
        <v>349</v>
      </c>
    </row>
    <row r="81" spans="1:3">
      <c r="A81" s="40"/>
      <c r="B81" s="75" t="s">
        <v>267</v>
      </c>
      <c r="C81" s="75" t="s">
        <v>350</v>
      </c>
    </row>
    <row r="82" spans="1:3">
      <c r="A82" s="40"/>
      <c r="B82" s="75" t="s">
        <v>267</v>
      </c>
      <c r="C82" s="75" t="s">
        <v>351</v>
      </c>
    </row>
    <row r="83" spans="1:3">
      <c r="A83" s="40"/>
      <c r="B83" s="75" t="s">
        <v>267</v>
      </c>
      <c r="C83" s="75" t="s">
        <v>352</v>
      </c>
    </row>
    <row r="84" spans="1:3">
      <c r="A84" s="40"/>
      <c r="B84" s="75" t="s">
        <v>267</v>
      </c>
      <c r="C84" s="75" t="s">
        <v>353</v>
      </c>
    </row>
    <row r="85" spans="1:3">
      <c r="A85" s="40"/>
      <c r="B85" s="75" t="s">
        <v>267</v>
      </c>
      <c r="C85" s="75" t="s">
        <v>354</v>
      </c>
    </row>
    <row r="86" spans="1:3">
      <c r="A86" s="40"/>
      <c r="B86" s="75" t="s">
        <v>267</v>
      </c>
      <c r="C86" s="75" t="s">
        <v>355</v>
      </c>
    </row>
    <row r="87" spans="1:3">
      <c r="A87" s="40"/>
      <c r="B87" s="75" t="s">
        <v>267</v>
      </c>
      <c r="C87" s="75" t="s">
        <v>356</v>
      </c>
    </row>
    <row r="88" spans="1:3">
      <c r="A88" s="40"/>
      <c r="B88" s="75" t="s">
        <v>267</v>
      </c>
      <c r="C88" s="75" t="s">
        <v>357</v>
      </c>
    </row>
    <row r="89" spans="1:3">
      <c r="A89" s="40"/>
      <c r="B89" s="75" t="s">
        <v>267</v>
      </c>
      <c r="C89" s="75" t="s">
        <v>358</v>
      </c>
    </row>
    <row r="90" spans="1:3">
      <c r="A90" s="40"/>
      <c r="B90" s="75" t="s">
        <v>267</v>
      </c>
      <c r="C90" s="75" t="s">
        <v>359</v>
      </c>
    </row>
    <row r="91" spans="1:3">
      <c r="A91" s="40"/>
      <c r="B91" s="75" t="s">
        <v>267</v>
      </c>
      <c r="C91" s="75" t="s">
        <v>360</v>
      </c>
    </row>
    <row r="92" spans="1:3">
      <c r="A92" s="40"/>
      <c r="B92" s="75" t="s">
        <v>267</v>
      </c>
      <c r="C92" s="75" t="s">
        <v>361</v>
      </c>
    </row>
    <row r="93" spans="1:3">
      <c r="A93" s="40"/>
      <c r="B93" s="75" t="s">
        <v>267</v>
      </c>
      <c r="C93" s="75" t="s">
        <v>362</v>
      </c>
    </row>
    <row r="94" spans="1:3">
      <c r="A94" s="40"/>
      <c r="B94" s="75" t="s">
        <v>267</v>
      </c>
      <c r="C94" s="75" t="s">
        <v>363</v>
      </c>
    </row>
    <row r="95" spans="1:3">
      <c r="A95" s="40"/>
      <c r="B95" s="75" t="s">
        <v>267</v>
      </c>
      <c r="C95" s="75" t="s">
        <v>364</v>
      </c>
    </row>
    <row r="96" spans="1:3">
      <c r="A96" s="40"/>
      <c r="B96" s="75" t="s">
        <v>267</v>
      </c>
      <c r="C96" s="75" t="s">
        <v>365</v>
      </c>
    </row>
    <row r="97" spans="1:3">
      <c r="A97" s="40"/>
      <c r="B97" s="75" t="s">
        <v>267</v>
      </c>
      <c r="C97" s="75" t="s">
        <v>366</v>
      </c>
    </row>
    <row r="98" spans="1:3">
      <c r="A98" s="40"/>
      <c r="B98" s="75" t="s">
        <v>267</v>
      </c>
      <c r="C98" s="75" t="s">
        <v>367</v>
      </c>
    </row>
    <row r="99" spans="1:3">
      <c r="A99" s="40"/>
      <c r="B99" s="75" t="s">
        <v>267</v>
      </c>
      <c r="C99" s="75" t="s">
        <v>368</v>
      </c>
    </row>
    <row r="100" spans="1:3">
      <c r="A100" s="40"/>
      <c r="B100" s="75" t="s">
        <v>267</v>
      </c>
      <c r="C100" s="75" t="s">
        <v>369</v>
      </c>
    </row>
    <row r="101" spans="1:3">
      <c r="A101" s="40"/>
      <c r="B101" s="75" t="s">
        <v>267</v>
      </c>
      <c r="C101" s="75" t="s">
        <v>370</v>
      </c>
    </row>
    <row r="102" spans="1:3">
      <c r="A102" s="40"/>
      <c r="B102" s="75" t="s">
        <v>267</v>
      </c>
      <c r="C102" s="75" t="s">
        <v>371</v>
      </c>
    </row>
    <row r="103" spans="1:3">
      <c r="A103" s="40"/>
      <c r="B103" s="75" t="s">
        <v>267</v>
      </c>
      <c r="C103" s="75" t="s">
        <v>372</v>
      </c>
    </row>
    <row r="104" spans="1:3">
      <c r="A104" s="40"/>
      <c r="B104" s="75" t="s">
        <v>272</v>
      </c>
      <c r="C104" s="75"/>
    </row>
    <row r="105" spans="1:3">
      <c r="B105" s="75" t="s">
        <v>272</v>
      </c>
      <c r="C105" s="76" t="s">
        <v>373</v>
      </c>
    </row>
    <row r="106" spans="1:3">
      <c r="B106" s="75" t="s">
        <v>272</v>
      </c>
      <c r="C106" s="76" t="s">
        <v>374</v>
      </c>
    </row>
    <row r="107" spans="1:3">
      <c r="B107" s="75" t="s">
        <v>272</v>
      </c>
      <c r="C107" s="76" t="s">
        <v>375</v>
      </c>
    </row>
    <row r="108" spans="1:3">
      <c r="B108" s="75" t="s">
        <v>272</v>
      </c>
      <c r="C108" s="76" t="s">
        <v>376</v>
      </c>
    </row>
    <row r="109" spans="1:3">
      <c r="B109" s="75" t="s">
        <v>272</v>
      </c>
      <c r="C109" s="76" t="s">
        <v>377</v>
      </c>
    </row>
    <row r="110" spans="1:3">
      <c r="B110" s="75" t="s">
        <v>272</v>
      </c>
      <c r="C110" s="76" t="s">
        <v>378</v>
      </c>
    </row>
    <row r="111" spans="1:3">
      <c r="B111" s="75" t="s">
        <v>272</v>
      </c>
      <c r="C111" s="76" t="s">
        <v>379</v>
      </c>
    </row>
    <row r="112" spans="1:3">
      <c r="B112" s="75" t="s">
        <v>272</v>
      </c>
      <c r="C112" s="76" t="s">
        <v>380</v>
      </c>
    </row>
    <row r="113" spans="2:3">
      <c r="B113" s="75" t="s">
        <v>272</v>
      </c>
      <c r="C113" s="76" t="s">
        <v>381</v>
      </c>
    </row>
    <row r="114" spans="2:3">
      <c r="B114" s="75" t="s">
        <v>272</v>
      </c>
      <c r="C114" s="76" t="s">
        <v>382</v>
      </c>
    </row>
    <row r="115" spans="2:3">
      <c r="B115" s="75" t="s">
        <v>272</v>
      </c>
      <c r="C115" s="76" t="s">
        <v>383</v>
      </c>
    </row>
    <row r="116" spans="2:3">
      <c r="B116" s="75" t="s">
        <v>272</v>
      </c>
      <c r="C116" s="76" t="s">
        <v>384</v>
      </c>
    </row>
    <row r="117" spans="2:3">
      <c r="B117" s="75" t="s">
        <v>272</v>
      </c>
      <c r="C117" s="76" t="s">
        <v>385</v>
      </c>
    </row>
    <row r="118" spans="2:3">
      <c r="B118" s="75" t="s">
        <v>272</v>
      </c>
      <c r="C118" s="76" t="s">
        <v>386</v>
      </c>
    </row>
    <row r="119" spans="2:3">
      <c r="B119" s="75" t="s">
        <v>272</v>
      </c>
      <c r="C119" s="76" t="s">
        <v>387</v>
      </c>
    </row>
    <row r="120" spans="2:3">
      <c r="B120" s="75" t="s">
        <v>272</v>
      </c>
      <c r="C120" s="76" t="s">
        <v>388</v>
      </c>
    </row>
    <row r="121" spans="2:3">
      <c r="B121" s="75" t="s">
        <v>272</v>
      </c>
      <c r="C121" s="76" t="s">
        <v>389</v>
      </c>
    </row>
    <row r="122" spans="2:3">
      <c r="B122" s="75" t="s">
        <v>272</v>
      </c>
      <c r="C122" s="76" t="s">
        <v>390</v>
      </c>
    </row>
    <row r="123" spans="2:3">
      <c r="B123" s="75" t="s">
        <v>272</v>
      </c>
      <c r="C123" s="76" t="s">
        <v>391</v>
      </c>
    </row>
    <row r="124" spans="2:3">
      <c r="B124" s="75" t="s">
        <v>272</v>
      </c>
      <c r="C124" s="76" t="s">
        <v>392</v>
      </c>
    </row>
    <row r="125" spans="2:3">
      <c r="B125" s="75" t="s">
        <v>272</v>
      </c>
      <c r="C125" s="76" t="s">
        <v>393</v>
      </c>
    </row>
    <row r="126" spans="2:3">
      <c r="B126" s="75" t="s">
        <v>272</v>
      </c>
      <c r="C126" s="76" t="s">
        <v>394</v>
      </c>
    </row>
    <row r="127" spans="2:3">
      <c r="B127" s="75" t="s">
        <v>272</v>
      </c>
      <c r="C127" s="76" t="s">
        <v>395</v>
      </c>
    </row>
    <row r="128" spans="2:3">
      <c r="B128" s="75" t="s">
        <v>272</v>
      </c>
      <c r="C128" s="76" t="s">
        <v>396</v>
      </c>
    </row>
    <row r="129" spans="2:3">
      <c r="B129" s="75" t="s">
        <v>272</v>
      </c>
      <c r="C129" s="76" t="s">
        <v>397</v>
      </c>
    </row>
    <row r="130" spans="2:3">
      <c r="B130" s="75" t="s">
        <v>272</v>
      </c>
      <c r="C130" s="76" t="s">
        <v>398</v>
      </c>
    </row>
    <row r="131" spans="2:3">
      <c r="B131" s="75" t="s">
        <v>272</v>
      </c>
      <c r="C131" s="76" t="s">
        <v>399</v>
      </c>
    </row>
    <row r="132" spans="2:3">
      <c r="B132" s="75" t="s">
        <v>272</v>
      </c>
      <c r="C132" s="76" t="s">
        <v>400</v>
      </c>
    </row>
    <row r="133" spans="2:3">
      <c r="B133" s="75" t="s">
        <v>272</v>
      </c>
      <c r="C133" s="76" t="s">
        <v>401</v>
      </c>
    </row>
    <row r="134" spans="2:3">
      <c r="B134" s="75" t="s">
        <v>272</v>
      </c>
      <c r="C134" s="76" t="s">
        <v>402</v>
      </c>
    </row>
    <row r="135" spans="2:3">
      <c r="B135" s="75" t="s">
        <v>272</v>
      </c>
      <c r="C135" s="76" t="s">
        <v>403</v>
      </c>
    </row>
    <row r="136" spans="2:3">
      <c r="B136" s="75" t="s">
        <v>272</v>
      </c>
      <c r="C136" s="76" t="s">
        <v>404</v>
      </c>
    </row>
    <row r="137" spans="2:3">
      <c r="B137" s="75" t="s">
        <v>272</v>
      </c>
      <c r="C137" s="76" t="s">
        <v>405</v>
      </c>
    </row>
    <row r="138" spans="2:3">
      <c r="B138" s="75" t="s">
        <v>272</v>
      </c>
      <c r="C138" s="76" t="s">
        <v>406</v>
      </c>
    </row>
    <row r="139" spans="2:3">
      <c r="B139" s="75" t="s">
        <v>272</v>
      </c>
      <c r="C139" s="76" t="s">
        <v>407</v>
      </c>
    </row>
    <row r="140" spans="2:3">
      <c r="B140" s="75" t="s">
        <v>272</v>
      </c>
      <c r="C140" s="76" t="s">
        <v>408</v>
      </c>
    </row>
    <row r="141" spans="2:3">
      <c r="B141" s="75" t="s">
        <v>272</v>
      </c>
      <c r="C141" s="76" t="s">
        <v>409</v>
      </c>
    </row>
    <row r="142" spans="2:3">
      <c r="B142" s="75" t="s">
        <v>272</v>
      </c>
      <c r="C142" s="76" t="s">
        <v>410</v>
      </c>
    </row>
    <row r="143" spans="2:3">
      <c r="B143" s="75" t="s">
        <v>272</v>
      </c>
      <c r="C143" s="76" t="s">
        <v>411</v>
      </c>
    </row>
    <row r="144" spans="2:3">
      <c r="B144" s="75" t="s">
        <v>272</v>
      </c>
      <c r="C144" s="76" t="s">
        <v>412</v>
      </c>
    </row>
    <row r="145" spans="2:3">
      <c r="B145" s="75" t="s">
        <v>272</v>
      </c>
      <c r="C145" s="76" t="s">
        <v>413</v>
      </c>
    </row>
    <row r="146" spans="2:3">
      <c r="B146" s="75" t="s">
        <v>272</v>
      </c>
      <c r="C146" s="76" t="s">
        <v>414</v>
      </c>
    </row>
    <row r="147" spans="2:3">
      <c r="B147" s="75" t="s">
        <v>272</v>
      </c>
      <c r="C147" s="76" t="s">
        <v>415</v>
      </c>
    </row>
    <row r="148" spans="2:3">
      <c r="B148" s="75" t="s">
        <v>272</v>
      </c>
      <c r="C148" s="76" t="s">
        <v>416</v>
      </c>
    </row>
    <row r="149" spans="2:3">
      <c r="B149" s="75" t="s">
        <v>272</v>
      </c>
      <c r="C149" s="76" t="s">
        <v>417</v>
      </c>
    </row>
    <row r="150" spans="2:3">
      <c r="B150" s="75" t="s">
        <v>272</v>
      </c>
      <c r="C150" s="76" t="s">
        <v>418</v>
      </c>
    </row>
    <row r="151" spans="2:3">
      <c r="B151" s="75" t="s">
        <v>272</v>
      </c>
      <c r="C151" s="76" t="s">
        <v>419</v>
      </c>
    </row>
    <row r="152" spans="2:3">
      <c r="B152" s="75" t="s">
        <v>272</v>
      </c>
      <c r="C152" s="76" t="s">
        <v>420</v>
      </c>
    </row>
    <row r="153" spans="2:3">
      <c r="B153" s="75" t="s">
        <v>272</v>
      </c>
      <c r="C153" s="76" t="s">
        <v>421</v>
      </c>
    </row>
    <row r="154" spans="2:3">
      <c r="B154" s="75" t="s">
        <v>272</v>
      </c>
      <c r="C154" s="76" t="s">
        <v>422</v>
      </c>
    </row>
    <row r="155" spans="2:3">
      <c r="B155" s="75" t="s">
        <v>272</v>
      </c>
      <c r="C155" s="76" t="s">
        <v>423</v>
      </c>
    </row>
    <row r="156" spans="2:3">
      <c r="B156" s="75" t="s">
        <v>272</v>
      </c>
      <c r="C156" s="76" t="s">
        <v>424</v>
      </c>
    </row>
    <row r="157" spans="2:3">
      <c r="B157" s="75" t="s">
        <v>272</v>
      </c>
      <c r="C157" s="76" t="s">
        <v>425</v>
      </c>
    </row>
    <row r="158" spans="2:3">
      <c r="B158" s="75" t="s">
        <v>272</v>
      </c>
      <c r="C158" s="76" t="s">
        <v>426</v>
      </c>
    </row>
    <row r="159" spans="2:3">
      <c r="B159" s="75" t="s">
        <v>272</v>
      </c>
      <c r="C159" s="76" t="s">
        <v>427</v>
      </c>
    </row>
    <row r="160" spans="2:3">
      <c r="B160" s="75" t="s">
        <v>272</v>
      </c>
      <c r="C160" s="76" t="s">
        <v>428</v>
      </c>
    </row>
    <row r="161" spans="2:3">
      <c r="B161" s="75" t="s">
        <v>272</v>
      </c>
      <c r="C161" s="76" t="s">
        <v>429</v>
      </c>
    </row>
    <row r="162" spans="2:3">
      <c r="B162" s="75" t="s">
        <v>272</v>
      </c>
      <c r="C162" s="76" t="s">
        <v>430</v>
      </c>
    </row>
    <row r="163" spans="2:3">
      <c r="B163" s="75" t="s">
        <v>272</v>
      </c>
      <c r="C163" s="76" t="s">
        <v>431</v>
      </c>
    </row>
    <row r="164" spans="2:3">
      <c r="B164" s="75" t="s">
        <v>272</v>
      </c>
      <c r="C164" s="76" t="s">
        <v>432</v>
      </c>
    </row>
    <row r="165" spans="2:3">
      <c r="B165" s="75" t="s">
        <v>272</v>
      </c>
      <c r="C165" s="76" t="s">
        <v>433</v>
      </c>
    </row>
    <row r="166" spans="2:3">
      <c r="B166" s="75" t="s">
        <v>272</v>
      </c>
      <c r="C166" s="76" t="s">
        <v>434</v>
      </c>
    </row>
    <row r="167" spans="2:3">
      <c r="B167" s="75" t="s">
        <v>272</v>
      </c>
      <c r="C167" s="76" t="s">
        <v>435</v>
      </c>
    </row>
    <row r="168" spans="2:3">
      <c r="B168" s="75" t="s">
        <v>272</v>
      </c>
      <c r="C168" s="76" t="s">
        <v>436</v>
      </c>
    </row>
    <row r="169" spans="2:3">
      <c r="B169" s="75" t="s">
        <v>272</v>
      </c>
      <c r="C169" s="76" t="s">
        <v>437</v>
      </c>
    </row>
    <row r="170" spans="2:3">
      <c r="B170" s="75" t="s">
        <v>272</v>
      </c>
      <c r="C170" s="76" t="s">
        <v>438</v>
      </c>
    </row>
    <row r="171" spans="2:3">
      <c r="B171" s="75" t="s">
        <v>272</v>
      </c>
      <c r="C171" s="76" t="s">
        <v>439</v>
      </c>
    </row>
    <row r="172" spans="2:3">
      <c r="B172" s="75" t="s">
        <v>272</v>
      </c>
      <c r="C172" s="76" t="s">
        <v>440</v>
      </c>
    </row>
    <row r="173" spans="2:3">
      <c r="B173" s="75" t="s">
        <v>272</v>
      </c>
      <c r="C173" s="76" t="s">
        <v>441</v>
      </c>
    </row>
    <row r="174" spans="2:3">
      <c r="B174" s="75" t="s">
        <v>272</v>
      </c>
      <c r="C174" s="76" t="s">
        <v>442</v>
      </c>
    </row>
    <row r="175" spans="2:3">
      <c r="B175" s="75" t="s">
        <v>272</v>
      </c>
      <c r="C175" s="76" t="s">
        <v>443</v>
      </c>
    </row>
    <row r="176" spans="2:3">
      <c r="B176" s="75" t="s">
        <v>272</v>
      </c>
      <c r="C176" s="76" t="s">
        <v>272</v>
      </c>
    </row>
    <row r="177" spans="2:3">
      <c r="B177" s="75" t="s">
        <v>272</v>
      </c>
      <c r="C177" s="76" t="s">
        <v>444</v>
      </c>
    </row>
    <row r="178" spans="2:3">
      <c r="B178" s="75" t="s">
        <v>272</v>
      </c>
      <c r="C178" s="76" t="s">
        <v>445</v>
      </c>
    </row>
    <row r="179" spans="2:3">
      <c r="B179" s="75" t="s">
        <v>272</v>
      </c>
      <c r="C179" s="76" t="s">
        <v>446</v>
      </c>
    </row>
    <row r="180" spans="2:3">
      <c r="B180" s="75" t="s">
        <v>272</v>
      </c>
      <c r="C180" s="76" t="s">
        <v>447</v>
      </c>
    </row>
    <row r="181" spans="2:3">
      <c r="B181" s="75" t="s">
        <v>272</v>
      </c>
      <c r="C181" s="76" t="s">
        <v>448</v>
      </c>
    </row>
    <row r="182" spans="2:3">
      <c r="B182" s="75" t="s">
        <v>272</v>
      </c>
      <c r="C182" s="76" t="s">
        <v>449</v>
      </c>
    </row>
    <row r="183" spans="2:3">
      <c r="B183" s="75" t="s">
        <v>272</v>
      </c>
      <c r="C183" s="76" t="s">
        <v>450</v>
      </c>
    </row>
    <row r="184" spans="2:3">
      <c r="B184" s="75" t="s">
        <v>272</v>
      </c>
      <c r="C184" s="76" t="s">
        <v>451</v>
      </c>
    </row>
    <row r="185" spans="2:3">
      <c r="B185" s="75" t="s">
        <v>272</v>
      </c>
      <c r="C185" s="76" t="s">
        <v>452</v>
      </c>
    </row>
    <row r="186" spans="2:3">
      <c r="B186" s="75" t="s">
        <v>272</v>
      </c>
      <c r="C186" s="76" t="s">
        <v>453</v>
      </c>
    </row>
    <row r="187" spans="2:3">
      <c r="B187" s="75" t="s">
        <v>272</v>
      </c>
      <c r="C187" s="76" t="s">
        <v>454</v>
      </c>
    </row>
    <row r="188" spans="2:3">
      <c r="B188" s="75" t="s">
        <v>272</v>
      </c>
      <c r="C188" s="76" t="s">
        <v>455</v>
      </c>
    </row>
    <row r="189" spans="2:3">
      <c r="B189" s="75" t="s">
        <v>272</v>
      </c>
      <c r="C189" s="76" t="s">
        <v>456</v>
      </c>
    </row>
    <row r="190" spans="2:3">
      <c r="B190" s="75" t="s">
        <v>272</v>
      </c>
      <c r="C190" s="76" t="s">
        <v>457</v>
      </c>
    </row>
    <row r="191" spans="2:3">
      <c r="B191" s="75" t="s">
        <v>272</v>
      </c>
      <c r="C191" s="76" t="s">
        <v>458</v>
      </c>
    </row>
    <row r="192" spans="2:3">
      <c r="B192" s="75" t="s">
        <v>272</v>
      </c>
      <c r="C192" s="76" t="s">
        <v>459</v>
      </c>
    </row>
    <row r="193" spans="2:3">
      <c r="B193" s="75" t="s">
        <v>272</v>
      </c>
      <c r="C193" s="76" t="s">
        <v>460</v>
      </c>
    </row>
    <row r="194" spans="2:3">
      <c r="B194" s="75" t="s">
        <v>272</v>
      </c>
      <c r="C194" s="76" t="s">
        <v>461</v>
      </c>
    </row>
    <row r="195" spans="2:3">
      <c r="B195" s="75" t="s">
        <v>272</v>
      </c>
      <c r="C195" s="76" t="s">
        <v>462</v>
      </c>
    </row>
    <row r="196" spans="2:3">
      <c r="B196" s="75" t="s">
        <v>272</v>
      </c>
      <c r="C196" s="76" t="s">
        <v>463</v>
      </c>
    </row>
    <row r="197" spans="2:3">
      <c r="B197" s="75" t="s">
        <v>272</v>
      </c>
      <c r="C197" s="76" t="s">
        <v>464</v>
      </c>
    </row>
    <row r="198" spans="2:3">
      <c r="B198" s="75" t="s">
        <v>272</v>
      </c>
      <c r="C198" s="76" t="s">
        <v>465</v>
      </c>
    </row>
    <row r="199" spans="2:3">
      <c r="B199" s="75" t="s">
        <v>272</v>
      </c>
      <c r="C199" s="76" t="s">
        <v>466</v>
      </c>
    </row>
    <row r="200" spans="2:3">
      <c r="B200" s="75" t="s">
        <v>272</v>
      </c>
      <c r="C200" s="76" t="s">
        <v>467</v>
      </c>
    </row>
    <row r="201" spans="2:3">
      <c r="B201" s="75" t="s">
        <v>272</v>
      </c>
      <c r="C201" s="76" t="s">
        <v>468</v>
      </c>
    </row>
    <row r="202" spans="2:3">
      <c r="B202" s="75" t="s">
        <v>272</v>
      </c>
      <c r="C202" s="76" t="s">
        <v>469</v>
      </c>
    </row>
    <row r="203" spans="2:3">
      <c r="B203" s="75" t="s">
        <v>272</v>
      </c>
      <c r="C203" s="76" t="s">
        <v>470</v>
      </c>
    </row>
    <row r="204" spans="2:3">
      <c r="B204" s="75" t="s">
        <v>272</v>
      </c>
      <c r="C204" s="76" t="s">
        <v>471</v>
      </c>
    </row>
    <row r="205" spans="2:3">
      <c r="B205" s="75" t="s">
        <v>272</v>
      </c>
      <c r="C205" s="76" t="s">
        <v>472</v>
      </c>
    </row>
    <row r="206" spans="2:3">
      <c r="B206" s="75" t="s">
        <v>272</v>
      </c>
      <c r="C206" s="76" t="s">
        <v>473</v>
      </c>
    </row>
    <row r="207" spans="2:3">
      <c r="B207" s="75" t="s">
        <v>272</v>
      </c>
      <c r="C207" s="76" t="s">
        <v>474</v>
      </c>
    </row>
    <row r="208" spans="2:3">
      <c r="B208" s="75" t="s">
        <v>272</v>
      </c>
      <c r="C208" s="76" t="s">
        <v>475</v>
      </c>
    </row>
    <row r="209" spans="2:3">
      <c r="B209" s="75" t="s">
        <v>272</v>
      </c>
      <c r="C209" s="76" t="s">
        <v>476</v>
      </c>
    </row>
    <row r="210" spans="2:3">
      <c r="B210" s="75" t="s">
        <v>272</v>
      </c>
      <c r="C210" s="76" t="s">
        <v>477</v>
      </c>
    </row>
    <row r="211" spans="2:3">
      <c r="B211" s="75" t="s">
        <v>272</v>
      </c>
      <c r="C211" s="76" t="s">
        <v>478</v>
      </c>
    </row>
    <row r="212" spans="2:3">
      <c r="B212" s="75" t="s">
        <v>272</v>
      </c>
      <c r="C212" s="76" t="s">
        <v>479</v>
      </c>
    </row>
    <row r="213" spans="2:3">
      <c r="B213" s="75" t="s">
        <v>272</v>
      </c>
      <c r="C213" s="76" t="s">
        <v>480</v>
      </c>
    </row>
    <row r="214" spans="2:3">
      <c r="B214" s="75" t="s">
        <v>272</v>
      </c>
      <c r="C214" s="76" t="s">
        <v>481</v>
      </c>
    </row>
    <row r="215" spans="2:3">
      <c r="B215" s="75" t="s">
        <v>272</v>
      </c>
      <c r="C215" s="76" t="s">
        <v>482</v>
      </c>
    </row>
    <row r="216" spans="2:3">
      <c r="B216" s="75" t="s">
        <v>272</v>
      </c>
      <c r="C216" s="76" t="s">
        <v>483</v>
      </c>
    </row>
    <row r="217" spans="2:3">
      <c r="B217" s="75" t="s">
        <v>272</v>
      </c>
      <c r="C217" s="76" t="s">
        <v>484</v>
      </c>
    </row>
    <row r="218" spans="2:3">
      <c r="B218" s="75" t="s">
        <v>272</v>
      </c>
      <c r="C218" s="76" t="s">
        <v>485</v>
      </c>
    </row>
    <row r="219" spans="2:3">
      <c r="B219" s="75" t="s">
        <v>272</v>
      </c>
      <c r="C219" s="76" t="s">
        <v>486</v>
      </c>
    </row>
    <row r="220" spans="2:3">
      <c r="B220" s="75" t="s">
        <v>272</v>
      </c>
      <c r="C220" s="76" t="s">
        <v>487</v>
      </c>
    </row>
    <row r="221" spans="2:3">
      <c r="B221" s="75" t="s">
        <v>272</v>
      </c>
      <c r="C221" s="76" t="s">
        <v>488</v>
      </c>
    </row>
    <row r="222" spans="2:3">
      <c r="B222" s="75" t="s">
        <v>272</v>
      </c>
      <c r="C222" s="76" t="s">
        <v>489</v>
      </c>
    </row>
    <row r="223" spans="2:3">
      <c r="B223" s="75" t="s">
        <v>272</v>
      </c>
      <c r="C223" s="76" t="s">
        <v>490</v>
      </c>
    </row>
    <row r="224" spans="2:3">
      <c r="B224" s="75" t="s">
        <v>272</v>
      </c>
      <c r="C224" s="76" t="s">
        <v>491</v>
      </c>
    </row>
    <row r="225" spans="2:3">
      <c r="B225" s="75" t="s">
        <v>272</v>
      </c>
      <c r="C225" s="76" t="s">
        <v>492</v>
      </c>
    </row>
    <row r="226" spans="2:3">
      <c r="B226" s="75" t="s">
        <v>272</v>
      </c>
      <c r="C226" s="76" t="s">
        <v>493</v>
      </c>
    </row>
    <row r="227" spans="2:3">
      <c r="B227" s="75" t="s">
        <v>272</v>
      </c>
      <c r="C227" s="76" t="s">
        <v>494</v>
      </c>
    </row>
    <row r="228" spans="2:3">
      <c r="B228" s="75" t="s">
        <v>272</v>
      </c>
      <c r="C228" s="76" t="s">
        <v>495</v>
      </c>
    </row>
    <row r="229" spans="2:3">
      <c r="B229" s="75" t="s">
        <v>272</v>
      </c>
      <c r="C229" s="76" t="s">
        <v>496</v>
      </c>
    </row>
    <row r="230" spans="2:3">
      <c r="B230" s="75" t="s">
        <v>272</v>
      </c>
      <c r="C230" s="76" t="s">
        <v>497</v>
      </c>
    </row>
    <row r="231" spans="2:3">
      <c r="B231" s="75" t="s">
        <v>272</v>
      </c>
      <c r="C231" s="76" t="s">
        <v>498</v>
      </c>
    </row>
    <row r="232" spans="2:3">
      <c r="B232" s="75" t="s">
        <v>272</v>
      </c>
      <c r="C232" s="76" t="s">
        <v>499</v>
      </c>
    </row>
    <row r="233" spans="2:3">
      <c r="B233" s="75" t="s">
        <v>272</v>
      </c>
      <c r="C233" s="76" t="s">
        <v>500</v>
      </c>
    </row>
    <row r="234" spans="2:3">
      <c r="B234" s="75" t="s">
        <v>272</v>
      </c>
      <c r="C234" s="76" t="s">
        <v>501</v>
      </c>
    </row>
    <row r="235" spans="2:3">
      <c r="B235" s="75" t="s">
        <v>272</v>
      </c>
      <c r="C235" s="76" t="s">
        <v>502</v>
      </c>
    </row>
    <row r="236" spans="2:3">
      <c r="B236" s="75" t="s">
        <v>272</v>
      </c>
      <c r="C236" s="76" t="s">
        <v>503</v>
      </c>
    </row>
    <row r="237" spans="2:3">
      <c r="B237" s="75" t="s">
        <v>272</v>
      </c>
      <c r="C237" s="76" t="s">
        <v>504</v>
      </c>
    </row>
    <row r="238" spans="2:3">
      <c r="B238" s="75" t="s">
        <v>272</v>
      </c>
      <c r="C238" s="76" t="s">
        <v>505</v>
      </c>
    </row>
    <row r="239" spans="2:3">
      <c r="B239" s="75" t="s">
        <v>272</v>
      </c>
      <c r="C239" s="76" t="s">
        <v>506</v>
      </c>
    </row>
    <row r="240" spans="2:3">
      <c r="B240" s="75" t="s">
        <v>272</v>
      </c>
      <c r="C240" s="76" t="s">
        <v>507</v>
      </c>
    </row>
    <row r="241" spans="2:3">
      <c r="B241" s="75" t="s">
        <v>272</v>
      </c>
      <c r="C241" s="76" t="s">
        <v>508</v>
      </c>
    </row>
    <row r="242" spans="2:3">
      <c r="B242" s="75" t="s">
        <v>272</v>
      </c>
      <c r="C242" s="76" t="s">
        <v>509</v>
      </c>
    </row>
    <row r="243" spans="2:3">
      <c r="B243" s="75" t="s">
        <v>272</v>
      </c>
      <c r="C243" s="76" t="s">
        <v>510</v>
      </c>
    </row>
    <row r="244" spans="2:3">
      <c r="B244" s="75" t="s">
        <v>272</v>
      </c>
      <c r="C244" s="76" t="s">
        <v>511</v>
      </c>
    </row>
    <row r="245" spans="2:3">
      <c r="B245" s="75" t="s">
        <v>272</v>
      </c>
      <c r="C245" s="76" t="s">
        <v>512</v>
      </c>
    </row>
    <row r="246" spans="2:3">
      <c r="B246" s="75" t="s">
        <v>272</v>
      </c>
      <c r="C246" s="76" t="s">
        <v>513</v>
      </c>
    </row>
    <row r="247" spans="2:3">
      <c r="B247" s="75" t="s">
        <v>272</v>
      </c>
      <c r="C247" s="76" t="s">
        <v>514</v>
      </c>
    </row>
    <row r="248" spans="2:3">
      <c r="B248" s="75" t="s">
        <v>272</v>
      </c>
      <c r="C248" s="76" t="s">
        <v>515</v>
      </c>
    </row>
    <row r="249" spans="2:3">
      <c r="B249" s="75" t="s">
        <v>272</v>
      </c>
      <c r="C249" s="76" t="s">
        <v>516</v>
      </c>
    </row>
    <row r="250" spans="2:3">
      <c r="B250" s="75" t="s">
        <v>272</v>
      </c>
      <c r="C250" s="76" t="s">
        <v>517</v>
      </c>
    </row>
    <row r="251" spans="2:3">
      <c r="B251" s="75" t="s">
        <v>272</v>
      </c>
      <c r="C251" s="76" t="s">
        <v>518</v>
      </c>
    </row>
    <row r="252" spans="2:3">
      <c r="B252" s="75" t="s">
        <v>272</v>
      </c>
      <c r="C252" s="76" t="s">
        <v>519</v>
      </c>
    </row>
    <row r="253" spans="2:3">
      <c r="B253" s="75" t="s">
        <v>272</v>
      </c>
      <c r="C253" s="76" t="s">
        <v>520</v>
      </c>
    </row>
    <row r="254" spans="2:3">
      <c r="B254" s="75" t="s">
        <v>272</v>
      </c>
      <c r="C254" s="76" t="s">
        <v>521</v>
      </c>
    </row>
    <row r="255" spans="2:3">
      <c r="B255" s="75" t="s">
        <v>272</v>
      </c>
      <c r="C255" s="76" t="s">
        <v>522</v>
      </c>
    </row>
    <row r="256" spans="2:3">
      <c r="B256" s="75" t="s">
        <v>272</v>
      </c>
      <c r="C256" s="76" t="s">
        <v>523</v>
      </c>
    </row>
    <row r="257" spans="2:3">
      <c r="B257" s="75" t="s">
        <v>272</v>
      </c>
      <c r="C257" s="76" t="s">
        <v>524</v>
      </c>
    </row>
    <row r="258" spans="2:3">
      <c r="B258" s="75" t="s">
        <v>272</v>
      </c>
      <c r="C258" s="76" t="s">
        <v>525</v>
      </c>
    </row>
    <row r="259" spans="2:3">
      <c r="B259" s="75" t="s">
        <v>272</v>
      </c>
      <c r="C259" s="76" t="s">
        <v>526</v>
      </c>
    </row>
    <row r="260" spans="2:3">
      <c r="B260" s="75" t="s">
        <v>272</v>
      </c>
      <c r="C260" s="76" t="s">
        <v>527</v>
      </c>
    </row>
    <row r="261" spans="2:3">
      <c r="B261" s="75" t="s">
        <v>272</v>
      </c>
      <c r="C261" s="76" t="s">
        <v>528</v>
      </c>
    </row>
    <row r="262" spans="2:3">
      <c r="B262" s="75" t="s">
        <v>272</v>
      </c>
      <c r="C262" s="76" t="s">
        <v>529</v>
      </c>
    </row>
    <row r="263" spans="2:3">
      <c r="B263" s="75" t="s">
        <v>272</v>
      </c>
      <c r="C263" s="76" t="s">
        <v>530</v>
      </c>
    </row>
    <row r="264" spans="2:3">
      <c r="B264" s="75" t="s">
        <v>272</v>
      </c>
      <c r="C264" s="76" t="s">
        <v>531</v>
      </c>
    </row>
    <row r="265" spans="2:3">
      <c r="B265" s="75" t="s">
        <v>272</v>
      </c>
      <c r="C265" s="76" t="s">
        <v>532</v>
      </c>
    </row>
    <row r="266" spans="2:3">
      <c r="B266" s="75" t="s">
        <v>272</v>
      </c>
      <c r="C266" s="76" t="s">
        <v>533</v>
      </c>
    </row>
    <row r="267" spans="2:3">
      <c r="B267" s="75" t="s">
        <v>272</v>
      </c>
      <c r="C267" s="76" t="s">
        <v>534</v>
      </c>
    </row>
    <row r="268" spans="2:3">
      <c r="B268" s="75" t="s">
        <v>272</v>
      </c>
      <c r="C268" s="76" t="s">
        <v>535</v>
      </c>
    </row>
    <row r="269" spans="2:3">
      <c r="B269" s="75" t="s">
        <v>272</v>
      </c>
      <c r="C269" s="76" t="s">
        <v>536</v>
      </c>
    </row>
    <row r="270" spans="2:3">
      <c r="B270" s="75" t="s">
        <v>272</v>
      </c>
      <c r="C270" s="76" t="s">
        <v>537</v>
      </c>
    </row>
    <row r="271" spans="2:3">
      <c r="B271" s="75" t="s">
        <v>272</v>
      </c>
      <c r="C271" s="76" t="s">
        <v>538</v>
      </c>
    </row>
    <row r="272" spans="2:3">
      <c r="B272" s="75" t="s">
        <v>272</v>
      </c>
      <c r="C272" s="76" t="s">
        <v>539</v>
      </c>
    </row>
    <row r="273" spans="2:3">
      <c r="B273" s="75" t="s">
        <v>272</v>
      </c>
      <c r="C273" s="76" t="s">
        <v>540</v>
      </c>
    </row>
    <row r="274" spans="2:3">
      <c r="B274" s="75" t="s">
        <v>272</v>
      </c>
      <c r="C274" s="76" t="s">
        <v>541</v>
      </c>
    </row>
    <row r="275" spans="2:3">
      <c r="B275" s="75" t="s">
        <v>272</v>
      </c>
      <c r="C275" s="76" t="s">
        <v>542</v>
      </c>
    </row>
    <row r="276" spans="2:3">
      <c r="B276" s="75" t="s">
        <v>272</v>
      </c>
      <c r="C276" s="76" t="s">
        <v>543</v>
      </c>
    </row>
    <row r="277" spans="2:3">
      <c r="B277" s="75" t="s">
        <v>272</v>
      </c>
      <c r="C277" s="76" t="s">
        <v>544</v>
      </c>
    </row>
    <row r="278" spans="2:3">
      <c r="B278" s="75" t="s">
        <v>272</v>
      </c>
      <c r="C278" s="76" t="s">
        <v>545</v>
      </c>
    </row>
    <row r="279" spans="2:3">
      <c r="B279" s="75" t="s">
        <v>272</v>
      </c>
      <c r="C279" s="76" t="s">
        <v>546</v>
      </c>
    </row>
    <row r="280" spans="2:3">
      <c r="B280" s="75" t="s">
        <v>272</v>
      </c>
      <c r="C280" s="76" t="s">
        <v>547</v>
      </c>
    </row>
    <row r="281" spans="2:3">
      <c r="B281" s="75" t="s">
        <v>272</v>
      </c>
      <c r="C281" s="76" t="s">
        <v>548</v>
      </c>
    </row>
    <row r="282" spans="2:3">
      <c r="B282" s="75" t="s">
        <v>272</v>
      </c>
      <c r="C282" s="76" t="s">
        <v>549</v>
      </c>
    </row>
    <row r="283" spans="2:3">
      <c r="B283" s="75" t="s">
        <v>272</v>
      </c>
      <c r="C283" s="76" t="s">
        <v>550</v>
      </c>
    </row>
    <row r="284" spans="2:3">
      <c r="B284" s="75" t="s">
        <v>272</v>
      </c>
      <c r="C284" s="76" t="s">
        <v>551</v>
      </c>
    </row>
    <row r="285" spans="2:3">
      <c r="B285" s="75" t="s">
        <v>272</v>
      </c>
      <c r="C285" s="76" t="s">
        <v>552</v>
      </c>
    </row>
    <row r="286" spans="2:3">
      <c r="B286" s="75" t="s">
        <v>272</v>
      </c>
      <c r="C286" s="76" t="s">
        <v>553</v>
      </c>
    </row>
    <row r="287" spans="2:3">
      <c r="B287" s="75" t="s">
        <v>272</v>
      </c>
      <c r="C287" s="76" t="s">
        <v>554</v>
      </c>
    </row>
    <row r="288" spans="2:3">
      <c r="B288" s="75" t="s">
        <v>272</v>
      </c>
      <c r="C288" s="76" t="s">
        <v>555</v>
      </c>
    </row>
    <row r="289" spans="2:3">
      <c r="B289" s="75" t="s">
        <v>272</v>
      </c>
      <c r="C289" s="76" t="s">
        <v>556</v>
      </c>
    </row>
    <row r="290" spans="2:3">
      <c r="B290" s="75" t="s">
        <v>272</v>
      </c>
      <c r="C290" s="76" t="s">
        <v>557</v>
      </c>
    </row>
    <row r="291" spans="2:3">
      <c r="B291" s="75" t="s">
        <v>272</v>
      </c>
      <c r="C291" s="76" t="s">
        <v>558</v>
      </c>
    </row>
    <row r="292" spans="2:3">
      <c r="B292" s="75" t="s">
        <v>272</v>
      </c>
      <c r="C292" s="76" t="s">
        <v>559</v>
      </c>
    </row>
    <row r="293" spans="2:3">
      <c r="B293" s="75" t="s">
        <v>272</v>
      </c>
      <c r="C293" s="76" t="s">
        <v>560</v>
      </c>
    </row>
    <row r="294" spans="2:3">
      <c r="B294" s="75" t="s">
        <v>272</v>
      </c>
      <c r="C294" s="76" t="s">
        <v>561</v>
      </c>
    </row>
    <row r="295" spans="2:3">
      <c r="B295" s="75" t="s">
        <v>272</v>
      </c>
      <c r="C295" s="76" t="s">
        <v>562</v>
      </c>
    </row>
    <row r="296" spans="2:3">
      <c r="B296" s="75" t="s">
        <v>272</v>
      </c>
      <c r="C296" s="76" t="s">
        <v>563</v>
      </c>
    </row>
    <row r="297" spans="2:3">
      <c r="B297" s="75" t="s">
        <v>272</v>
      </c>
      <c r="C297" s="76" t="s">
        <v>564</v>
      </c>
    </row>
    <row r="298" spans="2:3">
      <c r="B298" s="75" t="s">
        <v>272</v>
      </c>
      <c r="C298" s="76" t="s">
        <v>565</v>
      </c>
    </row>
    <row r="299" spans="2:3">
      <c r="B299" s="75" t="s">
        <v>272</v>
      </c>
      <c r="C299" s="76" t="s">
        <v>566</v>
      </c>
    </row>
    <row r="300" spans="2:3">
      <c r="B300" s="75" t="s">
        <v>272</v>
      </c>
      <c r="C300" s="76" t="s">
        <v>567</v>
      </c>
    </row>
    <row r="301" spans="2:3">
      <c r="B301" s="75" t="s">
        <v>272</v>
      </c>
      <c r="C301" s="76" t="s">
        <v>568</v>
      </c>
    </row>
    <row r="302" spans="2:3">
      <c r="B302" s="75" t="s">
        <v>272</v>
      </c>
      <c r="C302" s="76" t="s">
        <v>569</v>
      </c>
    </row>
    <row r="303" spans="2:3">
      <c r="B303" s="75" t="s">
        <v>272</v>
      </c>
      <c r="C303" s="76" t="s">
        <v>570</v>
      </c>
    </row>
    <row r="304" spans="2:3">
      <c r="B304" s="75" t="s">
        <v>272</v>
      </c>
      <c r="C304" s="76" t="s">
        <v>571</v>
      </c>
    </row>
    <row r="305" spans="2:3">
      <c r="B305" s="75" t="s">
        <v>272</v>
      </c>
      <c r="C305" s="76" t="s">
        <v>572</v>
      </c>
    </row>
    <row r="306" spans="2:3">
      <c r="B306" s="75" t="s">
        <v>272</v>
      </c>
      <c r="C306" s="76" t="s">
        <v>573</v>
      </c>
    </row>
    <row r="307" spans="2:3">
      <c r="B307" s="75" t="s">
        <v>272</v>
      </c>
      <c r="C307" s="76" t="s">
        <v>574</v>
      </c>
    </row>
    <row r="308" spans="2:3">
      <c r="B308" s="75" t="s">
        <v>272</v>
      </c>
      <c r="C308" s="76" t="s">
        <v>575</v>
      </c>
    </row>
    <row r="309" spans="2:3">
      <c r="B309" s="75" t="s">
        <v>272</v>
      </c>
      <c r="C309" s="76" t="s">
        <v>576</v>
      </c>
    </row>
    <row r="310" spans="2:3">
      <c r="B310" s="75" t="s">
        <v>272</v>
      </c>
      <c r="C310" s="76" t="s">
        <v>577</v>
      </c>
    </row>
    <row r="311" spans="2:3">
      <c r="B311" s="75" t="s">
        <v>272</v>
      </c>
      <c r="C311" s="76" t="s">
        <v>578</v>
      </c>
    </row>
    <row r="312" spans="2:3">
      <c r="B312" s="75" t="s">
        <v>272</v>
      </c>
      <c r="C312" s="76" t="s">
        <v>579</v>
      </c>
    </row>
    <row r="313" spans="2:3">
      <c r="B313" s="75" t="s">
        <v>272</v>
      </c>
      <c r="C313" s="76" t="s">
        <v>580</v>
      </c>
    </row>
    <row r="314" spans="2:3">
      <c r="B314" s="75" t="s">
        <v>272</v>
      </c>
      <c r="C314" s="76" t="s">
        <v>581</v>
      </c>
    </row>
    <row r="315" spans="2:3">
      <c r="B315" s="75" t="s">
        <v>272</v>
      </c>
      <c r="C315" s="76" t="s">
        <v>582</v>
      </c>
    </row>
    <row r="316" spans="2:3">
      <c r="B316" s="75" t="s">
        <v>272</v>
      </c>
      <c r="C316" s="76" t="s">
        <v>583</v>
      </c>
    </row>
    <row r="317" spans="2:3">
      <c r="B317" s="75" t="s">
        <v>272</v>
      </c>
      <c r="C317" s="76" t="s">
        <v>584</v>
      </c>
    </row>
    <row r="318" spans="2:3">
      <c r="B318" s="75" t="s">
        <v>272</v>
      </c>
      <c r="C318" s="76" t="s">
        <v>585</v>
      </c>
    </row>
    <row r="319" spans="2:3">
      <c r="B319" s="75" t="s">
        <v>272</v>
      </c>
      <c r="C319" s="76" t="s">
        <v>586</v>
      </c>
    </row>
    <row r="320" spans="2:3">
      <c r="B320" s="75" t="s">
        <v>272</v>
      </c>
      <c r="C320" s="76" t="s">
        <v>587</v>
      </c>
    </row>
    <row r="321" spans="2:3">
      <c r="B321" s="75" t="s">
        <v>272</v>
      </c>
      <c r="C321" s="76" t="s">
        <v>588</v>
      </c>
    </row>
    <row r="322" spans="2:3">
      <c r="B322" s="75" t="s">
        <v>272</v>
      </c>
      <c r="C322" s="76" t="s">
        <v>589</v>
      </c>
    </row>
    <row r="323" spans="2:3">
      <c r="B323" s="75" t="s">
        <v>272</v>
      </c>
      <c r="C323" s="76" t="s">
        <v>590</v>
      </c>
    </row>
    <row r="324" spans="2:3">
      <c r="B324" s="75" t="s">
        <v>272</v>
      </c>
      <c r="C324" s="76" t="s">
        <v>591</v>
      </c>
    </row>
    <row r="325" spans="2:3">
      <c r="B325" s="75" t="s">
        <v>272</v>
      </c>
      <c r="C325" s="76" t="s">
        <v>592</v>
      </c>
    </row>
    <row r="326" spans="2:3">
      <c r="B326" s="75" t="s">
        <v>272</v>
      </c>
      <c r="C326" s="76" t="s">
        <v>593</v>
      </c>
    </row>
    <row r="327" spans="2:3">
      <c r="B327" s="75" t="s">
        <v>272</v>
      </c>
      <c r="C327" s="76" t="s">
        <v>594</v>
      </c>
    </row>
    <row r="328" spans="2:3">
      <c r="B328" s="75" t="s">
        <v>272</v>
      </c>
      <c r="C328" s="76" t="s">
        <v>595</v>
      </c>
    </row>
    <row r="329" spans="2:3">
      <c r="B329" s="75" t="s">
        <v>272</v>
      </c>
      <c r="C329" s="76" t="s">
        <v>596</v>
      </c>
    </row>
    <row r="330" spans="2:3">
      <c r="B330" s="75" t="s">
        <v>272</v>
      </c>
      <c r="C330" s="76" t="s">
        <v>597</v>
      </c>
    </row>
    <row r="331" spans="2:3">
      <c r="B331" s="75" t="s">
        <v>272</v>
      </c>
      <c r="C331" s="76" t="s">
        <v>598</v>
      </c>
    </row>
    <row r="332" spans="2:3">
      <c r="B332" s="75" t="s">
        <v>272</v>
      </c>
      <c r="C332" s="76" t="s">
        <v>599</v>
      </c>
    </row>
    <row r="333" spans="2:3">
      <c r="B333" s="75" t="s">
        <v>272</v>
      </c>
      <c r="C333" s="76" t="s">
        <v>600</v>
      </c>
    </row>
    <row r="334" spans="2:3">
      <c r="B334" s="75" t="s">
        <v>272</v>
      </c>
      <c r="C334" s="76" t="s">
        <v>601</v>
      </c>
    </row>
    <row r="335" spans="2:3">
      <c r="B335" s="75" t="s">
        <v>272</v>
      </c>
      <c r="C335" s="76" t="s">
        <v>602</v>
      </c>
    </row>
    <row r="336" spans="2:3">
      <c r="B336" s="75" t="s">
        <v>272</v>
      </c>
      <c r="C336" s="76" t="s">
        <v>603</v>
      </c>
    </row>
    <row r="337" spans="2:3">
      <c r="B337" s="75" t="s">
        <v>272</v>
      </c>
      <c r="C337" s="76" t="s">
        <v>604</v>
      </c>
    </row>
    <row r="338" spans="2:3">
      <c r="B338" s="75" t="s">
        <v>272</v>
      </c>
      <c r="C338" s="76" t="s">
        <v>605</v>
      </c>
    </row>
    <row r="339" spans="2:3">
      <c r="B339" s="75" t="s">
        <v>272</v>
      </c>
      <c r="C339" s="76" t="s">
        <v>606</v>
      </c>
    </row>
    <row r="340" spans="2:3">
      <c r="B340" s="75" t="s">
        <v>272</v>
      </c>
      <c r="C340" s="76" t="s">
        <v>607</v>
      </c>
    </row>
    <row r="341" spans="2:3">
      <c r="B341" s="75" t="s">
        <v>272</v>
      </c>
      <c r="C341" s="76" t="s">
        <v>608</v>
      </c>
    </row>
    <row r="342" spans="2:3">
      <c r="B342" s="75" t="s">
        <v>272</v>
      </c>
      <c r="C342" s="76" t="s">
        <v>609</v>
      </c>
    </row>
    <row r="343" spans="2:3">
      <c r="B343" s="418" t="s">
        <v>5</v>
      </c>
      <c r="C343" s="76"/>
    </row>
    <row r="344" spans="2:3">
      <c r="B344" s="418" t="s">
        <v>5</v>
      </c>
      <c r="C344" s="76" t="s">
        <v>610</v>
      </c>
    </row>
    <row r="345" spans="2:3">
      <c r="B345" s="418" t="s">
        <v>5</v>
      </c>
      <c r="C345" s="76" t="s">
        <v>611</v>
      </c>
    </row>
    <row r="346" spans="2:3">
      <c r="B346" s="418" t="s">
        <v>5</v>
      </c>
      <c r="C346" s="76" t="s">
        <v>612</v>
      </c>
    </row>
    <row r="347" spans="2:3">
      <c r="B347" s="418" t="s">
        <v>5</v>
      </c>
      <c r="C347" s="76" t="s">
        <v>613</v>
      </c>
    </row>
    <row r="348" spans="2:3">
      <c r="B348" s="418" t="s">
        <v>5</v>
      </c>
      <c r="C348" s="76" t="s">
        <v>614</v>
      </c>
    </row>
    <row r="349" spans="2:3">
      <c r="B349" s="418" t="s">
        <v>5</v>
      </c>
      <c r="C349" s="76" t="s">
        <v>615</v>
      </c>
    </row>
    <row r="350" spans="2:3">
      <c r="B350" s="418" t="s">
        <v>5</v>
      </c>
      <c r="C350" s="76" t="s">
        <v>616</v>
      </c>
    </row>
    <row r="351" spans="2:3">
      <c r="B351" s="418" t="s">
        <v>5</v>
      </c>
      <c r="C351" s="76" t="s">
        <v>617</v>
      </c>
    </row>
    <row r="352" spans="2:3">
      <c r="B352" s="418" t="s">
        <v>5</v>
      </c>
      <c r="C352" s="76" t="s">
        <v>618</v>
      </c>
    </row>
    <row r="353" spans="2:3">
      <c r="B353" s="418" t="s">
        <v>5</v>
      </c>
      <c r="C353" s="76" t="s">
        <v>619</v>
      </c>
    </row>
    <row r="354" spans="2:3">
      <c r="B354" s="418" t="s">
        <v>5</v>
      </c>
      <c r="C354" s="76" t="s">
        <v>620</v>
      </c>
    </row>
    <row r="355" spans="2:3">
      <c r="B355" s="418" t="s">
        <v>5</v>
      </c>
      <c r="C355" s="76" t="s">
        <v>621</v>
      </c>
    </row>
    <row r="356" spans="2:3">
      <c r="B356" s="418" t="s">
        <v>5</v>
      </c>
      <c r="C356" s="76" t="s">
        <v>622</v>
      </c>
    </row>
    <row r="357" spans="2:3">
      <c r="B357" s="418" t="s">
        <v>5</v>
      </c>
      <c r="C357" s="76" t="s">
        <v>623</v>
      </c>
    </row>
    <row r="358" spans="2:3">
      <c r="B358" s="418" t="s">
        <v>5</v>
      </c>
      <c r="C358" s="76" t="s">
        <v>624</v>
      </c>
    </row>
    <row r="359" spans="2:3">
      <c r="B359" s="418" t="s">
        <v>5</v>
      </c>
      <c r="C359" s="76" t="s">
        <v>625</v>
      </c>
    </row>
    <row r="360" spans="2:3">
      <c r="B360" s="418" t="s">
        <v>5</v>
      </c>
      <c r="C360" s="76" t="s">
        <v>626</v>
      </c>
    </row>
    <row r="361" spans="2:3">
      <c r="B361" s="418" t="s">
        <v>5</v>
      </c>
      <c r="C361" s="76" t="s">
        <v>627</v>
      </c>
    </row>
    <row r="362" spans="2:3">
      <c r="B362" s="418" t="s">
        <v>5</v>
      </c>
      <c r="C362" s="76" t="s">
        <v>628</v>
      </c>
    </row>
    <row r="363" spans="2:3">
      <c r="B363" s="418" t="s">
        <v>5</v>
      </c>
      <c r="C363" s="76" t="s">
        <v>629</v>
      </c>
    </row>
    <row r="364" spans="2:3">
      <c r="B364" s="418" t="s">
        <v>5</v>
      </c>
      <c r="C364" s="76" t="s">
        <v>630</v>
      </c>
    </row>
    <row r="365" spans="2:3">
      <c r="B365" s="418" t="s">
        <v>5</v>
      </c>
      <c r="C365" s="76" t="s">
        <v>631</v>
      </c>
    </row>
    <row r="366" spans="2:3">
      <c r="B366" s="418" t="s">
        <v>5</v>
      </c>
      <c r="C366" s="76" t="s">
        <v>632</v>
      </c>
    </row>
    <row r="367" spans="2:3">
      <c r="B367" s="418" t="s">
        <v>5</v>
      </c>
      <c r="C367" s="76" t="s">
        <v>633</v>
      </c>
    </row>
    <row r="368" spans="2:3">
      <c r="B368" s="418" t="s">
        <v>5</v>
      </c>
      <c r="C368" s="76" t="s">
        <v>634</v>
      </c>
    </row>
    <row r="369" spans="2:3">
      <c r="B369" s="418" t="s">
        <v>5</v>
      </c>
      <c r="C369" s="76" t="s">
        <v>635</v>
      </c>
    </row>
    <row r="370" spans="2:3">
      <c r="B370" s="418" t="s">
        <v>5</v>
      </c>
      <c r="C370" s="76" t="s">
        <v>636</v>
      </c>
    </row>
    <row r="371" spans="2:3">
      <c r="B371" s="418" t="s">
        <v>5</v>
      </c>
      <c r="C371" s="76" t="s">
        <v>637</v>
      </c>
    </row>
    <row r="372" spans="2:3">
      <c r="B372" s="418" t="s">
        <v>5</v>
      </c>
      <c r="C372" s="76" t="s">
        <v>638</v>
      </c>
    </row>
    <row r="373" spans="2:3">
      <c r="B373" s="418" t="s">
        <v>5</v>
      </c>
      <c r="C373" s="76" t="s">
        <v>639</v>
      </c>
    </row>
    <row r="374" spans="2:3">
      <c r="B374" s="418" t="s">
        <v>5</v>
      </c>
      <c r="C374" s="76" t="s">
        <v>640</v>
      </c>
    </row>
    <row r="375" spans="2:3">
      <c r="B375" s="418" t="s">
        <v>5</v>
      </c>
      <c r="C375" s="76" t="s">
        <v>641</v>
      </c>
    </row>
    <row r="376" spans="2:3">
      <c r="B376" s="418" t="s">
        <v>5</v>
      </c>
      <c r="C376" s="76" t="s">
        <v>642</v>
      </c>
    </row>
    <row r="377" spans="2:3">
      <c r="B377" s="418" t="s">
        <v>5</v>
      </c>
      <c r="C377" s="76" t="s">
        <v>643</v>
      </c>
    </row>
    <row r="378" spans="2:3">
      <c r="B378" s="418" t="s">
        <v>5</v>
      </c>
      <c r="C378" s="76" t="s">
        <v>644</v>
      </c>
    </row>
    <row r="379" spans="2:3">
      <c r="B379" s="418" t="s">
        <v>5</v>
      </c>
      <c r="C379" s="76" t="s">
        <v>645</v>
      </c>
    </row>
    <row r="380" spans="2:3">
      <c r="B380" s="418" t="s">
        <v>5</v>
      </c>
      <c r="C380" s="76" t="s">
        <v>646</v>
      </c>
    </row>
    <row r="381" spans="2:3">
      <c r="B381" s="418" t="s">
        <v>5</v>
      </c>
      <c r="C381" s="76" t="s">
        <v>647</v>
      </c>
    </row>
    <row r="382" spans="2:3">
      <c r="B382" s="418" t="s">
        <v>5</v>
      </c>
      <c r="C382" s="76" t="s">
        <v>648</v>
      </c>
    </row>
    <row r="383" spans="2:3">
      <c r="B383" s="418" t="s">
        <v>5</v>
      </c>
      <c r="C383" s="76" t="s">
        <v>649</v>
      </c>
    </row>
    <row r="384" spans="2:3">
      <c r="B384" s="418" t="s">
        <v>5</v>
      </c>
      <c r="C384" s="76" t="s">
        <v>650</v>
      </c>
    </row>
    <row r="385" spans="2:3">
      <c r="B385" s="418" t="s">
        <v>5</v>
      </c>
      <c r="C385" s="76" t="s">
        <v>651</v>
      </c>
    </row>
    <row r="386" spans="2:3">
      <c r="B386" s="418" t="s">
        <v>5</v>
      </c>
      <c r="C386" s="76" t="s">
        <v>652</v>
      </c>
    </row>
    <row r="387" spans="2:3">
      <c r="B387" s="418" t="s">
        <v>5</v>
      </c>
      <c r="C387" s="76" t="s">
        <v>653</v>
      </c>
    </row>
    <row r="388" spans="2:3">
      <c r="B388" s="418" t="s">
        <v>5</v>
      </c>
      <c r="C388" s="76" t="s">
        <v>654</v>
      </c>
    </row>
    <row r="389" spans="2:3">
      <c r="B389" s="418" t="s">
        <v>5</v>
      </c>
      <c r="C389" s="76" t="s">
        <v>655</v>
      </c>
    </row>
    <row r="390" spans="2:3">
      <c r="B390" s="418" t="s">
        <v>5</v>
      </c>
      <c r="C390" s="76" t="s">
        <v>656</v>
      </c>
    </row>
    <row r="391" spans="2:3">
      <c r="B391" s="418" t="s">
        <v>5</v>
      </c>
      <c r="C391" s="76" t="s">
        <v>657</v>
      </c>
    </row>
    <row r="392" spans="2:3">
      <c r="B392" s="418" t="s">
        <v>5</v>
      </c>
      <c r="C392" s="76" t="s">
        <v>658</v>
      </c>
    </row>
    <row r="393" spans="2:3">
      <c r="B393" s="418" t="s">
        <v>5</v>
      </c>
      <c r="C393" s="76" t="s">
        <v>659</v>
      </c>
    </row>
    <row r="394" spans="2:3">
      <c r="B394" s="418" t="s">
        <v>5</v>
      </c>
      <c r="C394" s="76" t="s">
        <v>660</v>
      </c>
    </row>
    <row r="395" spans="2:3">
      <c r="B395" s="418" t="s">
        <v>5</v>
      </c>
      <c r="C395" s="76" t="s">
        <v>661</v>
      </c>
    </row>
    <row r="396" spans="2:3">
      <c r="B396" s="418" t="s">
        <v>5</v>
      </c>
      <c r="C396" s="76" t="s">
        <v>662</v>
      </c>
    </row>
    <row r="397" spans="2:3">
      <c r="B397" s="418" t="s">
        <v>5</v>
      </c>
      <c r="C397" s="76" t="s">
        <v>663</v>
      </c>
    </row>
    <row r="398" spans="2:3">
      <c r="B398" s="418" t="s">
        <v>5</v>
      </c>
      <c r="C398" s="76" t="s">
        <v>664</v>
      </c>
    </row>
    <row r="399" spans="2:3">
      <c r="B399" s="418" t="s">
        <v>5</v>
      </c>
      <c r="C399" s="76" t="s">
        <v>665</v>
      </c>
    </row>
    <row r="400" spans="2:3">
      <c r="B400" s="418" t="s">
        <v>5</v>
      </c>
      <c r="C400" s="76" t="s">
        <v>666</v>
      </c>
    </row>
    <row r="401" spans="2:3">
      <c r="B401" s="418" t="s">
        <v>5</v>
      </c>
      <c r="C401" s="76" t="s">
        <v>667</v>
      </c>
    </row>
    <row r="402" spans="2:3">
      <c r="B402" s="418" t="s">
        <v>5</v>
      </c>
      <c r="C402" s="76" t="s">
        <v>668</v>
      </c>
    </row>
    <row r="403" spans="2:3">
      <c r="B403" s="418" t="s">
        <v>5</v>
      </c>
      <c r="C403" s="76" t="s">
        <v>669</v>
      </c>
    </row>
    <row r="404" spans="2:3">
      <c r="B404" s="418" t="s">
        <v>5</v>
      </c>
      <c r="C404" s="76" t="s">
        <v>670</v>
      </c>
    </row>
    <row r="405" spans="2:3">
      <c r="B405" s="418" t="s">
        <v>5</v>
      </c>
      <c r="C405" s="76" t="s">
        <v>671</v>
      </c>
    </row>
    <row r="406" spans="2:3">
      <c r="B406" s="418" t="s">
        <v>5</v>
      </c>
      <c r="C406" s="76" t="s">
        <v>672</v>
      </c>
    </row>
    <row r="407" spans="2:3">
      <c r="B407" s="418" t="s">
        <v>5</v>
      </c>
      <c r="C407" s="76" t="s">
        <v>673</v>
      </c>
    </row>
    <row r="408" spans="2:3">
      <c r="B408" s="418" t="s">
        <v>5</v>
      </c>
      <c r="C408" s="76" t="s">
        <v>674</v>
      </c>
    </row>
    <row r="409" spans="2:3">
      <c r="B409" s="418" t="s">
        <v>5</v>
      </c>
      <c r="C409" s="76" t="s">
        <v>675</v>
      </c>
    </row>
    <row r="410" spans="2:3">
      <c r="B410" s="418" t="s">
        <v>5</v>
      </c>
      <c r="C410" s="76" t="s">
        <v>676</v>
      </c>
    </row>
    <row r="411" spans="2:3">
      <c r="B411" s="418" t="s">
        <v>5</v>
      </c>
      <c r="C411" s="76" t="s">
        <v>677</v>
      </c>
    </row>
    <row r="412" spans="2:3">
      <c r="B412" s="418" t="s">
        <v>5</v>
      </c>
      <c r="C412" s="76" t="s">
        <v>678</v>
      </c>
    </row>
    <row r="413" spans="2:3">
      <c r="B413" s="418" t="s">
        <v>5</v>
      </c>
      <c r="C413" s="76" t="s">
        <v>679</v>
      </c>
    </row>
    <row r="414" spans="2:3">
      <c r="B414" s="418" t="s">
        <v>5</v>
      </c>
      <c r="C414" s="76" t="s">
        <v>680</v>
      </c>
    </row>
    <row r="415" spans="2:3">
      <c r="B415" s="418" t="s">
        <v>5</v>
      </c>
      <c r="C415" s="76" t="s">
        <v>681</v>
      </c>
    </row>
    <row r="416" spans="2:3">
      <c r="B416" s="418" t="s">
        <v>5</v>
      </c>
      <c r="C416" s="76" t="s">
        <v>682</v>
      </c>
    </row>
    <row r="417" spans="2:3">
      <c r="B417" s="418" t="s">
        <v>5</v>
      </c>
      <c r="C417" s="76" t="s">
        <v>683</v>
      </c>
    </row>
    <row r="418" spans="2:3">
      <c r="B418" s="418" t="s">
        <v>5</v>
      </c>
      <c r="C418" s="76" t="s">
        <v>684</v>
      </c>
    </row>
    <row r="419" spans="2:3">
      <c r="B419" s="418" t="s">
        <v>5</v>
      </c>
      <c r="C419" s="76" t="s">
        <v>685</v>
      </c>
    </row>
    <row r="420" spans="2:3">
      <c r="B420" s="418" t="s">
        <v>5</v>
      </c>
      <c r="C420" s="76" t="s">
        <v>686</v>
      </c>
    </row>
    <row r="421" spans="2:3">
      <c r="B421" s="418" t="s">
        <v>5</v>
      </c>
      <c r="C421" s="76" t="s">
        <v>687</v>
      </c>
    </row>
    <row r="422" spans="2:3">
      <c r="B422" s="418" t="s">
        <v>5</v>
      </c>
      <c r="C422" s="76" t="s">
        <v>688</v>
      </c>
    </row>
    <row r="423" spans="2:3">
      <c r="B423" s="418" t="s">
        <v>5</v>
      </c>
      <c r="C423" s="76" t="s">
        <v>689</v>
      </c>
    </row>
    <row r="424" spans="2:3">
      <c r="B424" s="418" t="s">
        <v>5</v>
      </c>
      <c r="C424" s="76" t="s">
        <v>690</v>
      </c>
    </row>
    <row r="425" spans="2:3">
      <c r="B425" s="418" t="s">
        <v>5</v>
      </c>
      <c r="C425" s="76" t="s">
        <v>691</v>
      </c>
    </row>
    <row r="426" spans="2:3">
      <c r="B426" s="418" t="s">
        <v>5</v>
      </c>
      <c r="C426" s="76" t="s">
        <v>692</v>
      </c>
    </row>
    <row r="427" spans="2:3">
      <c r="B427" s="418" t="s">
        <v>5</v>
      </c>
      <c r="C427" s="76" t="s">
        <v>693</v>
      </c>
    </row>
    <row r="428" spans="2:3">
      <c r="B428" s="418" t="s">
        <v>5</v>
      </c>
      <c r="C428" s="76" t="s">
        <v>694</v>
      </c>
    </row>
    <row r="429" spans="2:3">
      <c r="B429" s="418" t="s">
        <v>5</v>
      </c>
      <c r="C429" s="76" t="s">
        <v>695</v>
      </c>
    </row>
    <row r="430" spans="2:3">
      <c r="B430" s="418" t="s">
        <v>5</v>
      </c>
      <c r="C430" s="76" t="s">
        <v>696</v>
      </c>
    </row>
    <row r="431" spans="2:3">
      <c r="B431" s="418" t="s">
        <v>5</v>
      </c>
      <c r="C431" s="76" t="s">
        <v>697</v>
      </c>
    </row>
    <row r="432" spans="2:3">
      <c r="B432" s="418" t="s">
        <v>5</v>
      </c>
      <c r="C432" s="76" t="s">
        <v>698</v>
      </c>
    </row>
    <row r="433" spans="2:3">
      <c r="B433" s="418" t="s">
        <v>5</v>
      </c>
      <c r="C433" s="76" t="s">
        <v>699</v>
      </c>
    </row>
    <row r="434" spans="2:3">
      <c r="B434" s="418" t="s">
        <v>5</v>
      </c>
      <c r="C434" s="76" t="s">
        <v>700</v>
      </c>
    </row>
    <row r="435" spans="2:3">
      <c r="B435" s="418" t="s">
        <v>5</v>
      </c>
      <c r="C435" s="76" t="s">
        <v>701</v>
      </c>
    </row>
    <row r="436" spans="2:3">
      <c r="B436" s="418" t="s">
        <v>5</v>
      </c>
      <c r="C436" s="76" t="s">
        <v>702</v>
      </c>
    </row>
    <row r="437" spans="2:3">
      <c r="B437" s="418" t="s">
        <v>5</v>
      </c>
      <c r="C437" s="76" t="s">
        <v>703</v>
      </c>
    </row>
    <row r="438" spans="2:3">
      <c r="B438" s="418" t="s">
        <v>5</v>
      </c>
      <c r="C438" s="76" t="s">
        <v>704</v>
      </c>
    </row>
    <row r="439" spans="2:3">
      <c r="B439" s="418" t="s">
        <v>5</v>
      </c>
      <c r="C439" s="76" t="s">
        <v>705</v>
      </c>
    </row>
    <row r="440" spans="2:3">
      <c r="B440" s="418" t="s">
        <v>5</v>
      </c>
      <c r="C440" s="76" t="s">
        <v>706</v>
      </c>
    </row>
    <row r="441" spans="2:3">
      <c r="B441" s="418" t="s">
        <v>5</v>
      </c>
      <c r="C441" s="76" t="s">
        <v>707</v>
      </c>
    </row>
    <row r="442" spans="2:3">
      <c r="B442" s="418" t="s">
        <v>5</v>
      </c>
      <c r="C442" s="76" t="s">
        <v>708</v>
      </c>
    </row>
    <row r="443" spans="2:3">
      <c r="B443" s="418" t="s">
        <v>5</v>
      </c>
      <c r="C443" s="76" t="s">
        <v>709</v>
      </c>
    </row>
    <row r="444" spans="2:3">
      <c r="B444" s="418" t="s">
        <v>5</v>
      </c>
      <c r="C444" s="76" t="s">
        <v>710</v>
      </c>
    </row>
    <row r="445" spans="2:3">
      <c r="B445" s="418" t="s">
        <v>5</v>
      </c>
      <c r="C445" s="76" t="s">
        <v>711</v>
      </c>
    </row>
    <row r="446" spans="2:3">
      <c r="B446" s="418" t="s">
        <v>5</v>
      </c>
      <c r="C446" s="76" t="s">
        <v>712</v>
      </c>
    </row>
    <row r="447" spans="2:3">
      <c r="B447" s="418" t="s">
        <v>5</v>
      </c>
      <c r="C447" s="76" t="s">
        <v>713</v>
      </c>
    </row>
    <row r="448" spans="2:3">
      <c r="B448" s="418" t="s">
        <v>5</v>
      </c>
      <c r="C448" s="76" t="s">
        <v>714</v>
      </c>
    </row>
    <row r="449" spans="2:3">
      <c r="B449" s="418" t="s">
        <v>5</v>
      </c>
      <c r="C449" s="76" t="s">
        <v>715</v>
      </c>
    </row>
    <row r="450" spans="2:3">
      <c r="B450" s="418" t="s">
        <v>5</v>
      </c>
      <c r="C450" s="76" t="s">
        <v>5</v>
      </c>
    </row>
    <row r="451" spans="2:3">
      <c r="B451" s="418" t="s">
        <v>5</v>
      </c>
      <c r="C451" s="76" t="s">
        <v>716</v>
      </c>
    </row>
    <row r="452" spans="2:3">
      <c r="B452" s="418" t="s">
        <v>5</v>
      </c>
      <c r="C452" s="76" t="s">
        <v>717</v>
      </c>
    </row>
    <row r="453" spans="2:3">
      <c r="B453" s="418" t="s">
        <v>5</v>
      </c>
      <c r="C453" s="76" t="s">
        <v>718</v>
      </c>
    </row>
    <row r="454" spans="2:3">
      <c r="B454" s="418" t="s">
        <v>5</v>
      </c>
      <c r="C454" s="76" t="s">
        <v>719</v>
      </c>
    </row>
    <row r="455" spans="2:3">
      <c r="B455" s="418" t="s">
        <v>5</v>
      </c>
      <c r="C455" s="76" t="s">
        <v>720</v>
      </c>
    </row>
    <row r="456" spans="2:3">
      <c r="B456" s="418" t="s">
        <v>5</v>
      </c>
      <c r="C456" s="76" t="s">
        <v>721</v>
      </c>
    </row>
    <row r="457" spans="2:3">
      <c r="B457" s="418" t="s">
        <v>5</v>
      </c>
      <c r="C457" s="76" t="s">
        <v>722</v>
      </c>
    </row>
    <row r="458" spans="2:3">
      <c r="B458" s="418" t="s">
        <v>5</v>
      </c>
      <c r="C458" s="76" t="s">
        <v>723</v>
      </c>
    </row>
    <row r="459" spans="2:3">
      <c r="B459" s="418" t="s">
        <v>5</v>
      </c>
      <c r="C459" s="76" t="s">
        <v>724</v>
      </c>
    </row>
    <row r="460" spans="2:3">
      <c r="B460" s="418" t="s">
        <v>5</v>
      </c>
      <c r="C460" s="76" t="s">
        <v>725</v>
      </c>
    </row>
    <row r="461" spans="2:3">
      <c r="B461" s="418" t="s">
        <v>5</v>
      </c>
      <c r="C461" s="76" t="s">
        <v>726</v>
      </c>
    </row>
    <row r="462" spans="2:3">
      <c r="B462" s="418" t="s">
        <v>5</v>
      </c>
      <c r="C462" s="76" t="s">
        <v>727</v>
      </c>
    </row>
    <row r="463" spans="2:3">
      <c r="B463" s="418" t="s">
        <v>5</v>
      </c>
      <c r="C463" s="76" t="s">
        <v>728</v>
      </c>
    </row>
    <row r="464" spans="2:3">
      <c r="B464" s="418" t="s">
        <v>5</v>
      </c>
      <c r="C464" s="76" t="s">
        <v>729</v>
      </c>
    </row>
    <row r="465" spans="2:3">
      <c r="B465" s="418" t="s">
        <v>5</v>
      </c>
      <c r="C465" s="76" t="s">
        <v>730</v>
      </c>
    </row>
    <row r="466" spans="2:3">
      <c r="B466" s="418" t="s">
        <v>5</v>
      </c>
      <c r="C466" s="76" t="s">
        <v>731</v>
      </c>
    </row>
    <row r="467" spans="2:3">
      <c r="B467" s="418" t="s">
        <v>5</v>
      </c>
      <c r="C467" s="76" t="s">
        <v>732</v>
      </c>
    </row>
    <row r="468" spans="2:3">
      <c r="B468" s="418" t="s">
        <v>5</v>
      </c>
      <c r="C468" s="76" t="s">
        <v>733</v>
      </c>
    </row>
    <row r="469" spans="2:3">
      <c r="B469" s="418" t="s">
        <v>5</v>
      </c>
      <c r="C469" s="76" t="s">
        <v>734</v>
      </c>
    </row>
    <row r="470" spans="2:3">
      <c r="B470" s="418" t="s">
        <v>5</v>
      </c>
      <c r="C470" s="76" t="s">
        <v>735</v>
      </c>
    </row>
    <row r="471" spans="2:3">
      <c r="B471" s="418" t="s">
        <v>5</v>
      </c>
      <c r="C471" s="76" t="s">
        <v>736</v>
      </c>
    </row>
    <row r="472" spans="2:3">
      <c r="B472" s="418" t="s">
        <v>5</v>
      </c>
      <c r="C472" s="76" t="s">
        <v>737</v>
      </c>
    </row>
    <row r="473" spans="2:3">
      <c r="B473" s="418" t="s">
        <v>5</v>
      </c>
      <c r="C473" s="76" t="s">
        <v>738</v>
      </c>
    </row>
    <row r="474" spans="2:3">
      <c r="B474" s="418" t="s">
        <v>5</v>
      </c>
      <c r="C474" s="76" t="s">
        <v>739</v>
      </c>
    </row>
    <row r="475" spans="2:3">
      <c r="B475" s="418" t="s">
        <v>5</v>
      </c>
      <c r="C475" s="76" t="s">
        <v>740</v>
      </c>
    </row>
    <row r="476" spans="2:3">
      <c r="B476" s="418" t="s">
        <v>5</v>
      </c>
      <c r="C476" s="76" t="s">
        <v>741</v>
      </c>
    </row>
    <row r="477" spans="2:3">
      <c r="B477" s="418" t="s">
        <v>5</v>
      </c>
      <c r="C477" s="76" t="s">
        <v>742</v>
      </c>
    </row>
    <row r="478" spans="2:3">
      <c r="B478" s="418" t="s">
        <v>5</v>
      </c>
      <c r="C478" s="76" t="s">
        <v>743</v>
      </c>
    </row>
    <row r="479" spans="2:3">
      <c r="B479" s="418" t="s">
        <v>5</v>
      </c>
      <c r="C479" s="76" t="s">
        <v>744</v>
      </c>
    </row>
    <row r="480" spans="2:3">
      <c r="B480" s="418" t="s">
        <v>5</v>
      </c>
      <c r="C480" s="76" t="s">
        <v>745</v>
      </c>
    </row>
    <row r="481" spans="2:3">
      <c r="B481" s="418" t="s">
        <v>5</v>
      </c>
      <c r="C481" s="76" t="s">
        <v>746</v>
      </c>
    </row>
    <row r="482" spans="2:3">
      <c r="B482" s="418" t="s">
        <v>5</v>
      </c>
      <c r="C482" s="76" t="s">
        <v>747</v>
      </c>
    </row>
    <row r="483" spans="2:3">
      <c r="B483" s="418" t="s">
        <v>5</v>
      </c>
      <c r="C483" s="76" t="s">
        <v>748</v>
      </c>
    </row>
    <row r="484" spans="2:3">
      <c r="B484" s="418" t="s">
        <v>5</v>
      </c>
      <c r="C484" s="76" t="s">
        <v>749</v>
      </c>
    </row>
    <row r="485" spans="2:3">
      <c r="B485" s="418" t="s">
        <v>5</v>
      </c>
      <c r="C485" s="76" t="s">
        <v>750</v>
      </c>
    </row>
    <row r="486" spans="2:3">
      <c r="B486" s="418" t="s">
        <v>5</v>
      </c>
      <c r="C486" s="76" t="s">
        <v>751</v>
      </c>
    </row>
    <row r="487" spans="2:3">
      <c r="B487" s="418" t="s">
        <v>5</v>
      </c>
      <c r="C487" s="76" t="s">
        <v>752</v>
      </c>
    </row>
    <row r="488" spans="2:3">
      <c r="B488" s="418" t="s">
        <v>5</v>
      </c>
      <c r="C488" s="76" t="s">
        <v>753</v>
      </c>
    </row>
    <row r="489" spans="2:3">
      <c r="B489" s="418" t="s">
        <v>5</v>
      </c>
      <c r="C489" s="76" t="s">
        <v>754</v>
      </c>
    </row>
    <row r="490" spans="2:3">
      <c r="B490" s="418" t="s">
        <v>5</v>
      </c>
      <c r="C490" s="76" t="s">
        <v>755</v>
      </c>
    </row>
    <row r="491" spans="2:3">
      <c r="B491" s="418" t="s">
        <v>5</v>
      </c>
      <c r="C491" s="76" t="s">
        <v>756</v>
      </c>
    </row>
    <row r="492" spans="2:3">
      <c r="B492" s="418" t="s">
        <v>5</v>
      </c>
      <c r="C492" s="76" t="s">
        <v>757</v>
      </c>
    </row>
    <row r="493" spans="2:3">
      <c r="B493" s="418" t="s">
        <v>5</v>
      </c>
      <c r="C493" s="76" t="s">
        <v>758</v>
      </c>
    </row>
    <row r="494" spans="2:3">
      <c r="B494" s="418" t="s">
        <v>5</v>
      </c>
      <c r="C494" s="76" t="s">
        <v>759</v>
      </c>
    </row>
    <row r="495" spans="2:3">
      <c r="B495" s="418" t="s">
        <v>5</v>
      </c>
      <c r="C495" s="76" t="s">
        <v>760</v>
      </c>
    </row>
    <row r="496" spans="2:3">
      <c r="B496" s="418" t="s">
        <v>5</v>
      </c>
      <c r="C496" s="76" t="s">
        <v>761</v>
      </c>
    </row>
    <row r="497" spans="2:3">
      <c r="B497" s="418" t="s">
        <v>5</v>
      </c>
      <c r="C497" s="76" t="s">
        <v>762</v>
      </c>
    </row>
    <row r="498" spans="2:3">
      <c r="B498" s="418" t="s">
        <v>5</v>
      </c>
      <c r="C498" s="76" t="s">
        <v>763</v>
      </c>
    </row>
    <row r="499" spans="2:3">
      <c r="B499" s="418" t="s">
        <v>5</v>
      </c>
      <c r="C499" s="76" t="s">
        <v>764</v>
      </c>
    </row>
    <row r="500" spans="2:3">
      <c r="B500" s="418" t="s">
        <v>5</v>
      </c>
      <c r="C500" s="76" t="s">
        <v>765</v>
      </c>
    </row>
    <row r="501" spans="2:3">
      <c r="B501" s="418" t="s">
        <v>5</v>
      </c>
      <c r="C501" s="76" t="s">
        <v>766</v>
      </c>
    </row>
    <row r="502" spans="2:3">
      <c r="B502" s="418" t="s">
        <v>5</v>
      </c>
      <c r="C502" s="76" t="s">
        <v>767</v>
      </c>
    </row>
    <row r="503" spans="2:3">
      <c r="B503" s="418" t="s">
        <v>5</v>
      </c>
      <c r="C503" s="76" t="s">
        <v>768</v>
      </c>
    </row>
    <row r="504" spans="2:3">
      <c r="B504" s="418" t="s">
        <v>5</v>
      </c>
      <c r="C504" s="76" t="s">
        <v>769</v>
      </c>
    </row>
    <row r="505" spans="2:3">
      <c r="B505" s="418" t="s">
        <v>5</v>
      </c>
      <c r="C505" s="76" t="s">
        <v>770</v>
      </c>
    </row>
    <row r="506" spans="2:3">
      <c r="B506" s="418" t="s">
        <v>5</v>
      </c>
      <c r="C506" s="76" t="s">
        <v>771</v>
      </c>
    </row>
    <row r="507" spans="2:3">
      <c r="B507" s="418" t="s">
        <v>5</v>
      </c>
      <c r="C507" s="76" t="s">
        <v>772</v>
      </c>
    </row>
    <row r="508" spans="2:3">
      <c r="B508" s="418" t="s">
        <v>5</v>
      </c>
      <c r="C508" s="76" t="s">
        <v>773</v>
      </c>
    </row>
    <row r="509" spans="2:3">
      <c r="B509" s="418" t="s">
        <v>5</v>
      </c>
      <c r="C509" s="76" t="s">
        <v>774</v>
      </c>
    </row>
    <row r="510" spans="2:3">
      <c r="B510" s="418" t="s">
        <v>5</v>
      </c>
      <c r="C510" s="76" t="s">
        <v>775</v>
      </c>
    </row>
    <row r="511" spans="2:3">
      <c r="B511" s="418" t="s">
        <v>5</v>
      </c>
      <c r="C511" s="76" t="s">
        <v>776</v>
      </c>
    </row>
    <row r="512" spans="2:3">
      <c r="B512" s="418" t="s">
        <v>5</v>
      </c>
      <c r="C512" s="76" t="s">
        <v>777</v>
      </c>
    </row>
    <row r="513" spans="2:3">
      <c r="B513" s="418" t="s">
        <v>5</v>
      </c>
      <c r="C513" s="76" t="s">
        <v>778</v>
      </c>
    </row>
    <row r="514" spans="2:3">
      <c r="B514" s="418" t="s">
        <v>5</v>
      </c>
      <c r="C514" s="76" t="s">
        <v>779</v>
      </c>
    </row>
    <row r="515" spans="2:3">
      <c r="B515" s="418" t="s">
        <v>5</v>
      </c>
      <c r="C515" s="76" t="s">
        <v>780</v>
      </c>
    </row>
    <row r="516" spans="2:3">
      <c r="B516" s="418" t="s">
        <v>5</v>
      </c>
      <c r="C516" s="76" t="s">
        <v>781</v>
      </c>
    </row>
    <row r="517" spans="2:3">
      <c r="B517" s="418" t="s">
        <v>5</v>
      </c>
      <c r="C517" s="76" t="s">
        <v>782</v>
      </c>
    </row>
    <row r="518" spans="2:3">
      <c r="B518" s="418" t="s">
        <v>5</v>
      </c>
      <c r="C518" s="76" t="s">
        <v>783</v>
      </c>
    </row>
    <row r="519" spans="2:3">
      <c r="B519" s="418" t="s">
        <v>5</v>
      </c>
      <c r="C519" s="76" t="s">
        <v>784</v>
      </c>
    </row>
    <row r="520" spans="2:3">
      <c r="B520" s="418" t="s">
        <v>5</v>
      </c>
      <c r="C520" s="76" t="s">
        <v>785</v>
      </c>
    </row>
    <row r="521" spans="2:3">
      <c r="B521" s="418" t="s">
        <v>5</v>
      </c>
      <c r="C521" s="76" t="s">
        <v>786</v>
      </c>
    </row>
    <row r="522" spans="2:3">
      <c r="B522" s="418" t="s">
        <v>5</v>
      </c>
      <c r="C522" s="76" t="s">
        <v>787</v>
      </c>
    </row>
    <row r="523" spans="2:3">
      <c r="B523" s="418" t="s">
        <v>5</v>
      </c>
      <c r="C523" s="76" t="s">
        <v>788</v>
      </c>
    </row>
    <row r="524" spans="2:3">
      <c r="B524" s="418" t="s">
        <v>5</v>
      </c>
      <c r="C524" s="76" t="s">
        <v>789</v>
      </c>
    </row>
    <row r="525" spans="2:3">
      <c r="B525" s="418" t="s">
        <v>5</v>
      </c>
      <c r="C525" s="76" t="s">
        <v>790</v>
      </c>
    </row>
    <row r="526" spans="2:3">
      <c r="B526" s="418" t="s">
        <v>5</v>
      </c>
      <c r="C526" s="76" t="s">
        <v>791</v>
      </c>
    </row>
    <row r="527" spans="2:3">
      <c r="B527" s="418" t="s">
        <v>5</v>
      </c>
      <c r="C527" s="76" t="s">
        <v>792</v>
      </c>
    </row>
    <row r="528" spans="2:3">
      <c r="B528" s="418" t="s">
        <v>5</v>
      </c>
      <c r="C528" s="76" t="s">
        <v>793</v>
      </c>
    </row>
    <row r="529" spans="2:3">
      <c r="B529" s="418" t="s">
        <v>5</v>
      </c>
      <c r="C529" s="76" t="s">
        <v>794</v>
      </c>
    </row>
    <row r="530" spans="2:3">
      <c r="B530" s="418" t="s">
        <v>5</v>
      </c>
      <c r="C530" s="76" t="s">
        <v>795</v>
      </c>
    </row>
    <row r="531" spans="2:3">
      <c r="B531" s="418" t="s">
        <v>5</v>
      </c>
      <c r="C531" s="76" t="s">
        <v>796</v>
      </c>
    </row>
    <row r="532" spans="2:3">
      <c r="B532" s="418" t="s">
        <v>5</v>
      </c>
      <c r="C532" s="76" t="s">
        <v>797</v>
      </c>
    </row>
    <row r="533" spans="2:3">
      <c r="B533" s="418" t="s">
        <v>5</v>
      </c>
      <c r="C533" s="76" t="s">
        <v>798</v>
      </c>
    </row>
    <row r="534" spans="2:3">
      <c r="B534" s="418" t="s">
        <v>5</v>
      </c>
      <c r="C534" s="76" t="s">
        <v>799</v>
      </c>
    </row>
    <row r="535" spans="2:3">
      <c r="B535" s="418" t="s">
        <v>5</v>
      </c>
      <c r="C535" s="76" t="s">
        <v>800</v>
      </c>
    </row>
    <row r="536" spans="2:3">
      <c r="B536" s="418" t="s">
        <v>5</v>
      </c>
      <c r="C536" s="76" t="s">
        <v>801</v>
      </c>
    </row>
    <row r="537" spans="2:3">
      <c r="B537" s="418" t="s">
        <v>5</v>
      </c>
      <c r="C537" s="76" t="s">
        <v>802</v>
      </c>
    </row>
    <row r="538" spans="2:3">
      <c r="B538" s="418" t="s">
        <v>5</v>
      </c>
      <c r="C538" s="76" t="s">
        <v>803</v>
      </c>
    </row>
    <row r="539" spans="2:3">
      <c r="B539" s="418" t="s">
        <v>5</v>
      </c>
      <c r="C539" s="76" t="s">
        <v>804</v>
      </c>
    </row>
    <row r="540" spans="2:3">
      <c r="B540" s="418" t="s">
        <v>5</v>
      </c>
      <c r="C540" s="76" t="s">
        <v>805</v>
      </c>
    </row>
    <row r="541" spans="2:3">
      <c r="B541" s="418" t="s">
        <v>5</v>
      </c>
      <c r="C541" s="76" t="s">
        <v>806</v>
      </c>
    </row>
    <row r="542" spans="2:3">
      <c r="B542" s="418" t="s">
        <v>5</v>
      </c>
      <c r="C542" s="76" t="s">
        <v>807</v>
      </c>
    </row>
    <row r="543" spans="2:3">
      <c r="B543" s="418" t="s">
        <v>5</v>
      </c>
      <c r="C543" s="76" t="s">
        <v>808</v>
      </c>
    </row>
    <row r="544" spans="2:3">
      <c r="B544" s="418" t="s">
        <v>5</v>
      </c>
      <c r="C544" s="76" t="s">
        <v>809</v>
      </c>
    </row>
    <row r="545" spans="2:3">
      <c r="B545" s="418" t="s">
        <v>5</v>
      </c>
      <c r="C545" s="76" t="s">
        <v>810</v>
      </c>
    </row>
    <row r="546" spans="2:3">
      <c r="B546" s="418" t="s">
        <v>5</v>
      </c>
      <c r="C546" s="76" t="s">
        <v>811</v>
      </c>
    </row>
    <row r="547" spans="2:3">
      <c r="B547" s="418" t="s">
        <v>5</v>
      </c>
      <c r="C547" s="76" t="s">
        <v>812</v>
      </c>
    </row>
    <row r="548" spans="2:3">
      <c r="B548" s="418" t="s">
        <v>5</v>
      </c>
      <c r="C548" s="76" t="s">
        <v>813</v>
      </c>
    </row>
    <row r="549" spans="2:3">
      <c r="B549" s="418" t="s">
        <v>5</v>
      </c>
      <c r="C549" s="76" t="s">
        <v>814</v>
      </c>
    </row>
    <row r="550" spans="2:3">
      <c r="B550" s="418" t="s">
        <v>5</v>
      </c>
      <c r="C550" s="76" t="s">
        <v>815</v>
      </c>
    </row>
    <row r="551" spans="2:3">
      <c r="B551" s="418" t="s">
        <v>5</v>
      </c>
      <c r="C551" s="76" t="s">
        <v>816</v>
      </c>
    </row>
    <row r="552" spans="2:3">
      <c r="B552" s="418" t="s">
        <v>5</v>
      </c>
      <c r="C552" s="76" t="s">
        <v>817</v>
      </c>
    </row>
    <row r="553" spans="2:3">
      <c r="B553" s="418" t="s">
        <v>5</v>
      </c>
      <c r="C553" s="76" t="s">
        <v>818</v>
      </c>
    </row>
    <row r="554" spans="2:3">
      <c r="B554" s="418" t="s">
        <v>5</v>
      </c>
      <c r="C554" s="76" t="s">
        <v>819</v>
      </c>
    </row>
    <row r="555" spans="2:3">
      <c r="B555" s="418" t="s">
        <v>5</v>
      </c>
      <c r="C555" s="76" t="s">
        <v>820</v>
      </c>
    </row>
    <row r="556" spans="2:3">
      <c r="B556" s="418" t="s">
        <v>5</v>
      </c>
      <c r="C556" s="76" t="s">
        <v>821</v>
      </c>
    </row>
    <row r="557" spans="2:3">
      <c r="B557" s="418" t="s">
        <v>5</v>
      </c>
      <c r="C557" s="76" t="s">
        <v>822</v>
      </c>
    </row>
    <row r="558" spans="2:3">
      <c r="B558" s="418" t="s">
        <v>5</v>
      </c>
      <c r="C558" s="76" t="s">
        <v>823</v>
      </c>
    </row>
    <row r="559" spans="2:3">
      <c r="B559" s="418" t="s">
        <v>5</v>
      </c>
      <c r="C559" s="76" t="s">
        <v>824</v>
      </c>
    </row>
    <row r="560" spans="2:3">
      <c r="B560" s="418" t="s">
        <v>5</v>
      </c>
      <c r="C560" s="76" t="s">
        <v>825</v>
      </c>
    </row>
    <row r="561" spans="2:3">
      <c r="B561" s="418" t="s">
        <v>5</v>
      </c>
      <c r="C561" s="76" t="s">
        <v>826</v>
      </c>
    </row>
    <row r="562" spans="2:3">
      <c r="B562" s="418" t="s">
        <v>5</v>
      </c>
      <c r="C562" s="76" t="s">
        <v>827</v>
      </c>
    </row>
    <row r="563" spans="2:3">
      <c r="B563" s="418" t="s">
        <v>5</v>
      </c>
      <c r="C563" s="76" t="s">
        <v>828</v>
      </c>
    </row>
    <row r="564" spans="2:3">
      <c r="B564" s="418" t="s">
        <v>5</v>
      </c>
      <c r="C564" s="76" t="s">
        <v>829</v>
      </c>
    </row>
    <row r="565" spans="2:3">
      <c r="B565" s="418" t="s">
        <v>5</v>
      </c>
      <c r="C565" s="76" t="s">
        <v>830</v>
      </c>
    </row>
    <row r="566" spans="2:3">
      <c r="B566" s="418" t="s">
        <v>5</v>
      </c>
      <c r="C566" s="76" t="s">
        <v>831</v>
      </c>
    </row>
    <row r="567" spans="2:3">
      <c r="B567" s="418" t="s">
        <v>5</v>
      </c>
      <c r="C567" s="76" t="s">
        <v>832</v>
      </c>
    </row>
    <row r="568" spans="2:3">
      <c r="B568" s="418" t="s">
        <v>5</v>
      </c>
      <c r="C568" s="76" t="s">
        <v>833</v>
      </c>
    </row>
    <row r="569" spans="2:3">
      <c r="B569" s="418" t="s">
        <v>5</v>
      </c>
      <c r="C569" s="76" t="s">
        <v>834</v>
      </c>
    </row>
    <row r="570" spans="2:3">
      <c r="B570" s="418" t="s">
        <v>5</v>
      </c>
      <c r="C570" s="76" t="s">
        <v>835</v>
      </c>
    </row>
    <row r="571" spans="2:3">
      <c r="B571" s="418" t="s">
        <v>5</v>
      </c>
      <c r="C571" s="76" t="s">
        <v>836</v>
      </c>
    </row>
    <row r="572" spans="2:3">
      <c r="B572" s="418" t="s">
        <v>5</v>
      </c>
      <c r="C572" s="76" t="s">
        <v>837</v>
      </c>
    </row>
    <row r="573" spans="2:3">
      <c r="B573" s="418" t="s">
        <v>5</v>
      </c>
      <c r="C573" s="76" t="s">
        <v>838</v>
      </c>
    </row>
    <row r="574" spans="2:3">
      <c r="B574" s="418" t="s">
        <v>5</v>
      </c>
      <c r="C574" s="76" t="s">
        <v>839</v>
      </c>
    </row>
    <row r="575" spans="2:3">
      <c r="B575" s="418" t="s">
        <v>5</v>
      </c>
      <c r="C575" s="76" t="s">
        <v>840</v>
      </c>
    </row>
    <row r="576" spans="2:3">
      <c r="B576" s="418" t="s">
        <v>5</v>
      </c>
      <c r="C576" s="76" t="s">
        <v>841</v>
      </c>
    </row>
    <row r="577" spans="2:3">
      <c r="B577" s="418" t="s">
        <v>5</v>
      </c>
      <c r="C577" s="76" t="s">
        <v>842</v>
      </c>
    </row>
    <row r="578" spans="2:3">
      <c r="B578" s="418" t="s">
        <v>5</v>
      </c>
      <c r="C578" s="76" t="s">
        <v>843</v>
      </c>
    </row>
    <row r="579" spans="2:3">
      <c r="B579" s="418" t="s">
        <v>5</v>
      </c>
      <c r="C579" s="76" t="s">
        <v>844</v>
      </c>
    </row>
    <row r="580" spans="2:3">
      <c r="B580" s="418" t="s">
        <v>5</v>
      </c>
      <c r="C580" s="76" t="s">
        <v>845</v>
      </c>
    </row>
    <row r="581" spans="2:3">
      <c r="B581" s="418" t="s">
        <v>5</v>
      </c>
      <c r="C581" s="76" t="s">
        <v>846</v>
      </c>
    </row>
    <row r="582" spans="2:3">
      <c r="B582" s="418" t="s">
        <v>5</v>
      </c>
      <c r="C582" s="76" t="s">
        <v>847</v>
      </c>
    </row>
    <row r="583" spans="2:3">
      <c r="B583" s="418" t="s">
        <v>5</v>
      </c>
      <c r="C583" s="76" t="s">
        <v>848</v>
      </c>
    </row>
    <row r="584" spans="2:3">
      <c r="B584" s="418" t="s">
        <v>5</v>
      </c>
      <c r="C584" s="76" t="s">
        <v>849</v>
      </c>
    </row>
    <row r="585" spans="2:3">
      <c r="B585" s="418" t="s">
        <v>5</v>
      </c>
      <c r="C585" s="76" t="s">
        <v>850</v>
      </c>
    </row>
    <row r="586" spans="2:3">
      <c r="B586" s="418" t="s">
        <v>5</v>
      </c>
      <c r="C586" s="76" t="s">
        <v>851</v>
      </c>
    </row>
    <row r="587" spans="2:3">
      <c r="B587" s="418" t="s">
        <v>5</v>
      </c>
      <c r="C587" s="76" t="s">
        <v>852</v>
      </c>
    </row>
    <row r="588" spans="2:3">
      <c r="B588" s="418" t="s">
        <v>5</v>
      </c>
      <c r="C588" s="76" t="s">
        <v>853</v>
      </c>
    </row>
    <row r="589" spans="2:3">
      <c r="B589" s="418" t="s">
        <v>5</v>
      </c>
      <c r="C589" s="76" t="s">
        <v>854</v>
      </c>
    </row>
    <row r="590" spans="2:3">
      <c r="B590" s="418" t="s">
        <v>5</v>
      </c>
      <c r="C590" s="76" t="s">
        <v>855</v>
      </c>
    </row>
    <row r="591" spans="2:3">
      <c r="B591" s="418" t="s">
        <v>5</v>
      </c>
      <c r="C591" s="76" t="s">
        <v>856</v>
      </c>
    </row>
    <row r="592" spans="2:3">
      <c r="B592" s="418" t="s">
        <v>5</v>
      </c>
      <c r="C592" s="76" t="s">
        <v>857</v>
      </c>
    </row>
    <row r="593" spans="2:3">
      <c r="B593" s="418" t="s">
        <v>5</v>
      </c>
      <c r="C593" s="76" t="s">
        <v>858</v>
      </c>
    </row>
    <row r="594" spans="2:3">
      <c r="B594" s="418" t="s">
        <v>5</v>
      </c>
      <c r="C594" s="76" t="s">
        <v>859</v>
      </c>
    </row>
    <row r="595" spans="2:3">
      <c r="B595" s="418" t="s">
        <v>5</v>
      </c>
      <c r="C595" s="76" t="s">
        <v>860</v>
      </c>
    </row>
    <row r="596" spans="2:3">
      <c r="B596" s="418" t="s">
        <v>5</v>
      </c>
      <c r="C596" s="76" t="s">
        <v>861</v>
      </c>
    </row>
    <row r="597" spans="2:3">
      <c r="B597" s="418" t="s">
        <v>5</v>
      </c>
      <c r="C597" s="76" t="s">
        <v>862</v>
      </c>
    </row>
    <row r="598" spans="2:3">
      <c r="B598" s="418" t="s">
        <v>5</v>
      </c>
      <c r="C598" s="76" t="s">
        <v>863</v>
      </c>
    </row>
    <row r="599" spans="2:3">
      <c r="B599" s="418" t="s">
        <v>5</v>
      </c>
      <c r="C599" s="76" t="s">
        <v>864</v>
      </c>
    </row>
    <row r="600" spans="2:3">
      <c r="B600" s="418" t="s">
        <v>5</v>
      </c>
      <c r="C600" s="76" t="s">
        <v>865</v>
      </c>
    </row>
    <row r="601" spans="2:3">
      <c r="B601" s="418" t="s">
        <v>5</v>
      </c>
      <c r="C601" s="76" t="s">
        <v>866</v>
      </c>
    </row>
    <row r="602" spans="2:3">
      <c r="B602" s="418" t="s">
        <v>5</v>
      </c>
      <c r="C602" s="76" t="s">
        <v>867</v>
      </c>
    </row>
    <row r="603" spans="2:3">
      <c r="B603" s="418" t="s">
        <v>5</v>
      </c>
      <c r="C603" s="76" t="s">
        <v>868</v>
      </c>
    </row>
    <row r="604" spans="2:3">
      <c r="B604" s="418" t="s">
        <v>5</v>
      </c>
      <c r="C604" s="76" t="s">
        <v>869</v>
      </c>
    </row>
    <row r="605" spans="2:3">
      <c r="B605" s="418" t="s">
        <v>5</v>
      </c>
      <c r="C605" s="76" t="s">
        <v>870</v>
      </c>
    </row>
    <row r="606" spans="2:3">
      <c r="B606" s="418" t="s">
        <v>5</v>
      </c>
      <c r="C606" s="76" t="s">
        <v>871</v>
      </c>
    </row>
    <row r="607" spans="2:3">
      <c r="B607" s="418" t="s">
        <v>5</v>
      </c>
      <c r="C607" s="76" t="s">
        <v>872</v>
      </c>
    </row>
    <row r="608" spans="2:3">
      <c r="B608" s="418" t="s">
        <v>5</v>
      </c>
      <c r="C608" s="76" t="s">
        <v>873</v>
      </c>
    </row>
    <row r="609" spans="2:3">
      <c r="B609" s="418" t="s">
        <v>5</v>
      </c>
      <c r="C609" s="76" t="s">
        <v>874</v>
      </c>
    </row>
    <row r="610" spans="2:3">
      <c r="B610" s="418" t="s">
        <v>5</v>
      </c>
      <c r="C610" s="76" t="s">
        <v>875</v>
      </c>
    </row>
    <row r="611" spans="2:3">
      <c r="B611" s="418" t="s">
        <v>5</v>
      </c>
      <c r="C611" s="76" t="s">
        <v>876</v>
      </c>
    </row>
    <row r="612" spans="2:3">
      <c r="B612" s="418" t="s">
        <v>5</v>
      </c>
      <c r="C612" s="76" t="s">
        <v>877</v>
      </c>
    </row>
    <row r="613" spans="2:3">
      <c r="B613" s="418" t="s">
        <v>5</v>
      </c>
      <c r="C613" s="76" t="s">
        <v>878</v>
      </c>
    </row>
    <row r="614" spans="2:3">
      <c r="B614" s="418" t="s">
        <v>5</v>
      </c>
      <c r="C614" s="76" t="s">
        <v>879</v>
      </c>
    </row>
    <row r="615" spans="2:3">
      <c r="B615" s="418" t="s">
        <v>5</v>
      </c>
      <c r="C615" s="76" t="s">
        <v>880</v>
      </c>
    </row>
    <row r="616" spans="2:3">
      <c r="B616" s="418" t="s">
        <v>5</v>
      </c>
      <c r="C616" s="76" t="s">
        <v>881</v>
      </c>
    </row>
    <row r="617" spans="2:3">
      <c r="B617" s="418" t="s">
        <v>5</v>
      </c>
      <c r="C617" s="76" t="s">
        <v>882</v>
      </c>
    </row>
    <row r="618" spans="2:3">
      <c r="B618" s="418" t="s">
        <v>5</v>
      </c>
      <c r="C618" s="76" t="s">
        <v>883</v>
      </c>
    </row>
    <row r="619" spans="2:3">
      <c r="B619" s="418" t="s">
        <v>5</v>
      </c>
      <c r="C619" s="76" t="s">
        <v>884</v>
      </c>
    </row>
    <row r="620" spans="2:3">
      <c r="B620" s="418" t="s">
        <v>5</v>
      </c>
      <c r="C620" s="76" t="s">
        <v>885</v>
      </c>
    </row>
    <row r="621" spans="2:3">
      <c r="B621" s="418" t="s">
        <v>5</v>
      </c>
      <c r="C621" s="76" t="s">
        <v>886</v>
      </c>
    </row>
    <row r="622" spans="2:3">
      <c r="B622" s="418" t="s">
        <v>5</v>
      </c>
      <c r="C622" s="76" t="s">
        <v>887</v>
      </c>
    </row>
    <row r="623" spans="2:3">
      <c r="B623" s="418" t="s">
        <v>5</v>
      </c>
      <c r="C623" s="76" t="s">
        <v>888</v>
      </c>
    </row>
    <row r="624" spans="2:3">
      <c r="B624" s="418" t="s">
        <v>5</v>
      </c>
      <c r="C624" s="76" t="s">
        <v>889</v>
      </c>
    </row>
    <row r="625" spans="2:3">
      <c r="B625" s="418" t="s">
        <v>5</v>
      </c>
      <c r="C625" s="76" t="s">
        <v>890</v>
      </c>
    </row>
    <row r="626" spans="2:3">
      <c r="B626" s="418" t="s">
        <v>5</v>
      </c>
      <c r="C626" s="76" t="s">
        <v>891</v>
      </c>
    </row>
    <row r="627" spans="2:3">
      <c r="B627" s="418" t="s">
        <v>5</v>
      </c>
      <c r="C627" s="76" t="s">
        <v>892</v>
      </c>
    </row>
    <row r="628" spans="2:3">
      <c r="B628" s="418" t="s">
        <v>5</v>
      </c>
      <c r="C628" s="76" t="s">
        <v>893</v>
      </c>
    </row>
    <row r="629" spans="2:3">
      <c r="B629" s="418" t="s">
        <v>5</v>
      </c>
      <c r="C629" s="76" t="s">
        <v>894</v>
      </c>
    </row>
    <row r="630" spans="2:3">
      <c r="B630" s="418" t="s">
        <v>5</v>
      </c>
      <c r="C630" s="76" t="s">
        <v>895</v>
      </c>
    </row>
    <row r="631" spans="2:3">
      <c r="B631" s="418" t="s">
        <v>5</v>
      </c>
      <c r="C631" s="76" t="s">
        <v>896</v>
      </c>
    </row>
    <row r="632" spans="2:3">
      <c r="B632" s="418" t="s">
        <v>275</v>
      </c>
      <c r="C632" s="76"/>
    </row>
    <row r="633" spans="2:3">
      <c r="B633" s="418" t="s">
        <v>275</v>
      </c>
      <c r="C633" s="76" t="s">
        <v>897</v>
      </c>
    </row>
    <row r="634" spans="2:3">
      <c r="B634" s="418" t="s">
        <v>275</v>
      </c>
      <c r="C634" s="76" t="s">
        <v>898</v>
      </c>
    </row>
    <row r="635" spans="2:3">
      <c r="B635" s="418" t="s">
        <v>275</v>
      </c>
      <c r="C635" s="76" t="s">
        <v>899</v>
      </c>
    </row>
    <row r="636" spans="2:3">
      <c r="B636" s="418" t="s">
        <v>275</v>
      </c>
      <c r="C636" s="76" t="s">
        <v>900</v>
      </c>
    </row>
    <row r="637" spans="2:3">
      <c r="B637" s="418" t="s">
        <v>275</v>
      </c>
      <c r="C637" s="76" t="s">
        <v>901</v>
      </c>
    </row>
    <row r="638" spans="2:3">
      <c r="B638" s="418" t="s">
        <v>275</v>
      </c>
      <c r="C638" s="76" t="s">
        <v>902</v>
      </c>
    </row>
    <row r="639" spans="2:3">
      <c r="B639" s="418" t="s">
        <v>275</v>
      </c>
      <c r="C639" s="76" t="s">
        <v>903</v>
      </c>
    </row>
    <row r="640" spans="2:3">
      <c r="B640" s="418" t="s">
        <v>275</v>
      </c>
      <c r="C640" s="76" t="s">
        <v>904</v>
      </c>
    </row>
    <row r="641" spans="2:3">
      <c r="B641" s="418" t="s">
        <v>275</v>
      </c>
      <c r="C641" s="76" t="s">
        <v>905</v>
      </c>
    </row>
    <row r="642" spans="2:3">
      <c r="B642" s="418" t="s">
        <v>275</v>
      </c>
      <c r="C642" s="76" t="s">
        <v>906</v>
      </c>
    </row>
    <row r="643" spans="2:3">
      <c r="B643" s="418" t="s">
        <v>275</v>
      </c>
      <c r="C643" s="76" t="s">
        <v>907</v>
      </c>
    </row>
    <row r="644" spans="2:3">
      <c r="B644" s="418" t="s">
        <v>275</v>
      </c>
      <c r="C644" s="76" t="s">
        <v>908</v>
      </c>
    </row>
    <row r="645" spans="2:3">
      <c r="B645" s="418" t="s">
        <v>275</v>
      </c>
      <c r="C645" s="76" t="s">
        <v>909</v>
      </c>
    </row>
    <row r="646" spans="2:3">
      <c r="B646" s="418" t="s">
        <v>275</v>
      </c>
      <c r="C646" s="76" t="s">
        <v>910</v>
      </c>
    </row>
    <row r="647" spans="2:3">
      <c r="B647" s="418" t="s">
        <v>275</v>
      </c>
      <c r="C647" s="76" t="s">
        <v>911</v>
      </c>
    </row>
    <row r="648" spans="2:3">
      <c r="B648" s="418" t="s">
        <v>275</v>
      </c>
      <c r="C648" s="76" t="s">
        <v>912</v>
      </c>
    </row>
    <row r="649" spans="2:3">
      <c r="B649" s="418" t="s">
        <v>275</v>
      </c>
      <c r="C649" s="76" t="s">
        <v>913</v>
      </c>
    </row>
    <row r="650" spans="2:3">
      <c r="B650" s="418" t="s">
        <v>275</v>
      </c>
      <c r="C650" s="76" t="s">
        <v>914</v>
      </c>
    </row>
    <row r="651" spans="2:3">
      <c r="B651" s="418" t="s">
        <v>275</v>
      </c>
      <c r="C651" s="76" t="s">
        <v>915</v>
      </c>
    </row>
    <row r="652" spans="2:3">
      <c r="B652" s="418" t="s">
        <v>275</v>
      </c>
      <c r="C652" s="76" t="s">
        <v>916</v>
      </c>
    </row>
    <row r="653" spans="2:3">
      <c r="B653" s="418" t="s">
        <v>275</v>
      </c>
      <c r="C653" s="76" t="s">
        <v>917</v>
      </c>
    </row>
    <row r="654" spans="2:3">
      <c r="B654" s="418" t="s">
        <v>275</v>
      </c>
      <c r="C654" s="76" t="s">
        <v>918</v>
      </c>
    </row>
    <row r="655" spans="2:3">
      <c r="B655" s="418" t="s">
        <v>275</v>
      </c>
      <c r="C655" s="76" t="s">
        <v>919</v>
      </c>
    </row>
    <row r="656" spans="2:3">
      <c r="B656" s="418" t="s">
        <v>275</v>
      </c>
      <c r="C656" s="76" t="s">
        <v>920</v>
      </c>
    </row>
    <row r="657" spans="2:3">
      <c r="B657" s="418" t="s">
        <v>275</v>
      </c>
      <c r="C657" s="76" t="s">
        <v>921</v>
      </c>
    </row>
    <row r="658" spans="2:3">
      <c r="B658" s="418" t="s">
        <v>275</v>
      </c>
      <c r="C658" s="76" t="s">
        <v>922</v>
      </c>
    </row>
    <row r="659" spans="2:3">
      <c r="B659" s="418" t="s">
        <v>275</v>
      </c>
      <c r="C659" s="76" t="s">
        <v>923</v>
      </c>
    </row>
    <row r="660" spans="2:3">
      <c r="B660" s="418" t="s">
        <v>275</v>
      </c>
      <c r="C660" s="76" t="s">
        <v>924</v>
      </c>
    </row>
    <row r="661" spans="2:3">
      <c r="B661" s="418" t="s">
        <v>275</v>
      </c>
      <c r="C661" s="76" t="s">
        <v>925</v>
      </c>
    </row>
    <row r="662" spans="2:3">
      <c r="B662" s="418" t="s">
        <v>275</v>
      </c>
      <c r="C662" s="76" t="s">
        <v>926</v>
      </c>
    </row>
    <row r="663" spans="2:3">
      <c r="B663" s="418" t="s">
        <v>275</v>
      </c>
      <c r="C663" s="76" t="s">
        <v>927</v>
      </c>
    </row>
    <row r="664" spans="2:3">
      <c r="B664" s="418" t="s">
        <v>275</v>
      </c>
      <c r="C664" s="76" t="s">
        <v>928</v>
      </c>
    </row>
    <row r="665" spans="2:3">
      <c r="B665" s="418" t="s">
        <v>275</v>
      </c>
      <c r="C665" s="76" t="s">
        <v>929</v>
      </c>
    </row>
    <row r="666" spans="2:3">
      <c r="B666" s="418" t="s">
        <v>275</v>
      </c>
      <c r="C666" s="76" t="s">
        <v>930</v>
      </c>
    </row>
    <row r="667" spans="2:3">
      <c r="B667" s="418" t="s">
        <v>275</v>
      </c>
      <c r="C667" s="76" t="s">
        <v>931</v>
      </c>
    </row>
    <row r="668" spans="2:3">
      <c r="B668" s="418" t="s">
        <v>275</v>
      </c>
      <c r="C668" s="76" t="s">
        <v>932</v>
      </c>
    </row>
    <row r="669" spans="2:3">
      <c r="B669" s="418" t="s">
        <v>275</v>
      </c>
      <c r="C669" s="76" t="s">
        <v>933</v>
      </c>
    </row>
    <row r="670" spans="2:3">
      <c r="B670" s="418" t="s">
        <v>275</v>
      </c>
      <c r="C670" s="76" t="s">
        <v>934</v>
      </c>
    </row>
    <row r="671" spans="2:3">
      <c r="B671" s="418" t="s">
        <v>275</v>
      </c>
      <c r="C671" s="76" t="s">
        <v>935</v>
      </c>
    </row>
    <row r="672" spans="2:3">
      <c r="B672" s="418" t="s">
        <v>275</v>
      </c>
      <c r="C672" s="76" t="s">
        <v>936</v>
      </c>
    </row>
    <row r="673" spans="2:3">
      <c r="B673" s="418" t="s">
        <v>275</v>
      </c>
      <c r="C673" s="76" t="s">
        <v>937</v>
      </c>
    </row>
    <row r="674" spans="2:3">
      <c r="B674" s="418" t="s">
        <v>275</v>
      </c>
      <c r="C674" s="76" t="s">
        <v>938</v>
      </c>
    </row>
    <row r="675" spans="2:3">
      <c r="B675" s="418" t="s">
        <v>275</v>
      </c>
      <c r="C675" s="76" t="s">
        <v>939</v>
      </c>
    </row>
    <row r="676" spans="2:3">
      <c r="B676" s="418" t="s">
        <v>275</v>
      </c>
      <c r="C676" s="76" t="s">
        <v>940</v>
      </c>
    </row>
    <row r="677" spans="2:3">
      <c r="B677" s="418" t="s">
        <v>275</v>
      </c>
      <c r="C677" s="76" t="s">
        <v>177</v>
      </c>
    </row>
    <row r="678" spans="2:3">
      <c r="B678" s="418" t="s">
        <v>275</v>
      </c>
      <c r="C678" s="76" t="s">
        <v>941</v>
      </c>
    </row>
    <row r="679" spans="2:3">
      <c r="B679" s="418" t="s">
        <v>275</v>
      </c>
      <c r="C679" s="76" t="s">
        <v>942</v>
      </c>
    </row>
    <row r="680" spans="2:3">
      <c r="B680" s="418" t="s">
        <v>275</v>
      </c>
      <c r="C680" s="76" t="s">
        <v>943</v>
      </c>
    </row>
    <row r="681" spans="2:3">
      <c r="B681" s="418" t="s">
        <v>275</v>
      </c>
      <c r="C681" s="76" t="s">
        <v>944</v>
      </c>
    </row>
    <row r="682" spans="2:3">
      <c r="B682" s="418" t="s">
        <v>275</v>
      </c>
      <c r="C682" s="76" t="s">
        <v>945</v>
      </c>
    </row>
    <row r="683" spans="2:3">
      <c r="B683" s="418" t="s">
        <v>275</v>
      </c>
      <c r="C683" s="76" t="s">
        <v>946</v>
      </c>
    </row>
    <row r="684" spans="2:3">
      <c r="B684" s="418" t="s">
        <v>275</v>
      </c>
      <c r="C684" s="76" t="s">
        <v>947</v>
      </c>
    </row>
    <row r="685" spans="2:3">
      <c r="B685" s="418" t="s">
        <v>275</v>
      </c>
      <c r="C685" s="76" t="s">
        <v>948</v>
      </c>
    </row>
    <row r="686" spans="2:3">
      <c r="B686" s="418" t="s">
        <v>275</v>
      </c>
      <c r="C686" s="76" t="s">
        <v>949</v>
      </c>
    </row>
    <row r="687" spans="2:3">
      <c r="B687" s="418" t="s">
        <v>275</v>
      </c>
      <c r="C687" s="76" t="s">
        <v>950</v>
      </c>
    </row>
    <row r="688" spans="2:3">
      <c r="B688" s="418" t="s">
        <v>275</v>
      </c>
      <c r="C688" s="76" t="s">
        <v>951</v>
      </c>
    </row>
    <row r="689" spans="2:3">
      <c r="B689" s="418" t="s">
        <v>275</v>
      </c>
      <c r="C689" s="76" t="s">
        <v>952</v>
      </c>
    </row>
    <row r="690" spans="2:3">
      <c r="B690" s="418" t="s">
        <v>275</v>
      </c>
      <c r="C690" s="76" t="s">
        <v>953</v>
      </c>
    </row>
    <row r="691" spans="2:3">
      <c r="B691" s="418" t="s">
        <v>275</v>
      </c>
      <c r="C691" s="76" t="s">
        <v>954</v>
      </c>
    </row>
    <row r="692" spans="2:3">
      <c r="B692" s="418" t="s">
        <v>275</v>
      </c>
      <c r="C692" s="76" t="s">
        <v>955</v>
      </c>
    </row>
    <row r="693" spans="2:3">
      <c r="B693" s="418" t="s">
        <v>275</v>
      </c>
      <c r="C693" s="76" t="s">
        <v>956</v>
      </c>
    </row>
    <row r="694" spans="2:3">
      <c r="B694" s="418" t="s">
        <v>275</v>
      </c>
      <c r="C694" s="76" t="s">
        <v>957</v>
      </c>
    </row>
    <row r="695" spans="2:3">
      <c r="B695" s="418" t="s">
        <v>275</v>
      </c>
      <c r="C695" s="76" t="s">
        <v>958</v>
      </c>
    </row>
    <row r="696" spans="2:3">
      <c r="B696" s="418" t="s">
        <v>275</v>
      </c>
      <c r="C696" s="76" t="s">
        <v>959</v>
      </c>
    </row>
    <row r="697" spans="2:3">
      <c r="B697" s="418" t="s">
        <v>275</v>
      </c>
      <c r="C697" s="76" t="s">
        <v>960</v>
      </c>
    </row>
    <row r="698" spans="2:3">
      <c r="B698" s="418" t="s">
        <v>275</v>
      </c>
      <c r="C698" s="76" t="s">
        <v>961</v>
      </c>
    </row>
    <row r="699" spans="2:3">
      <c r="B699" s="418" t="s">
        <v>275</v>
      </c>
      <c r="C699" s="76" t="s">
        <v>962</v>
      </c>
    </row>
    <row r="700" spans="2:3">
      <c r="B700" s="418" t="s">
        <v>275</v>
      </c>
      <c r="C700" s="76" t="s">
        <v>963</v>
      </c>
    </row>
    <row r="701" spans="2:3">
      <c r="B701" s="418" t="s">
        <v>275</v>
      </c>
      <c r="C701" s="76" t="s">
        <v>964</v>
      </c>
    </row>
    <row r="702" spans="2:3">
      <c r="B702" s="418" t="s">
        <v>275</v>
      </c>
      <c r="C702" s="76" t="s">
        <v>965</v>
      </c>
    </row>
    <row r="703" spans="2:3">
      <c r="B703" s="418" t="s">
        <v>275</v>
      </c>
      <c r="C703" s="76" t="s">
        <v>966</v>
      </c>
    </row>
    <row r="704" spans="2:3">
      <c r="B704" s="418" t="s">
        <v>275</v>
      </c>
      <c r="C704" s="76" t="s">
        <v>967</v>
      </c>
    </row>
    <row r="705" spans="2:3">
      <c r="B705" s="418" t="s">
        <v>275</v>
      </c>
      <c r="C705" s="76" t="s">
        <v>968</v>
      </c>
    </row>
    <row r="706" spans="2:3">
      <c r="B706" s="418" t="s">
        <v>275</v>
      </c>
      <c r="C706" s="76" t="s">
        <v>969</v>
      </c>
    </row>
    <row r="707" spans="2:3">
      <c r="B707" s="418" t="s">
        <v>275</v>
      </c>
      <c r="C707" s="76" t="s">
        <v>970</v>
      </c>
    </row>
    <row r="708" spans="2:3">
      <c r="B708" s="418" t="s">
        <v>275</v>
      </c>
      <c r="C708" s="76" t="s">
        <v>971</v>
      </c>
    </row>
    <row r="709" spans="2:3">
      <c r="B709" s="418" t="s">
        <v>275</v>
      </c>
      <c r="C709" s="76" t="s">
        <v>972</v>
      </c>
    </row>
    <row r="710" spans="2:3">
      <c r="B710" s="418" t="s">
        <v>275</v>
      </c>
      <c r="C710" s="76" t="s">
        <v>973</v>
      </c>
    </row>
    <row r="711" spans="2:3">
      <c r="B711" s="418" t="s">
        <v>275</v>
      </c>
      <c r="C711" s="76" t="s">
        <v>974</v>
      </c>
    </row>
    <row r="712" spans="2:3">
      <c r="B712" s="418" t="s">
        <v>275</v>
      </c>
      <c r="C712" s="76" t="s">
        <v>975</v>
      </c>
    </row>
    <row r="713" spans="2:3">
      <c r="B713" s="418" t="s">
        <v>275</v>
      </c>
      <c r="C713" s="76" t="s">
        <v>976</v>
      </c>
    </row>
    <row r="714" spans="2:3">
      <c r="B714" s="418" t="s">
        <v>275</v>
      </c>
      <c r="C714" s="76" t="s">
        <v>977</v>
      </c>
    </row>
    <row r="715" spans="2:3">
      <c r="B715" s="418" t="s">
        <v>275</v>
      </c>
      <c r="C715" s="76" t="s">
        <v>978</v>
      </c>
    </row>
    <row r="716" spans="2:3">
      <c r="B716" s="418" t="s">
        <v>275</v>
      </c>
      <c r="C716" s="76" t="s">
        <v>979</v>
      </c>
    </row>
    <row r="717" spans="2:3">
      <c r="B717" s="418" t="s">
        <v>275</v>
      </c>
      <c r="C717" s="76" t="s">
        <v>980</v>
      </c>
    </row>
    <row r="718" spans="2:3">
      <c r="B718" s="418" t="s">
        <v>275</v>
      </c>
      <c r="C718" s="76" t="s">
        <v>981</v>
      </c>
    </row>
    <row r="719" spans="2:3">
      <c r="B719" s="418" t="s">
        <v>275</v>
      </c>
      <c r="C719" s="76" t="s">
        <v>982</v>
      </c>
    </row>
    <row r="720" spans="2:3">
      <c r="B720" s="418" t="s">
        <v>275</v>
      </c>
      <c r="C720" s="76" t="s">
        <v>983</v>
      </c>
    </row>
    <row r="721" spans="2:3">
      <c r="B721" s="418" t="s">
        <v>275</v>
      </c>
      <c r="C721" s="76" t="s">
        <v>984</v>
      </c>
    </row>
    <row r="722" spans="2:3">
      <c r="B722" s="418" t="s">
        <v>275</v>
      </c>
      <c r="C722" s="76" t="s">
        <v>985</v>
      </c>
    </row>
    <row r="723" spans="2:3">
      <c r="B723" s="418" t="s">
        <v>275</v>
      </c>
      <c r="C723" s="76" t="s">
        <v>986</v>
      </c>
    </row>
    <row r="724" spans="2:3">
      <c r="B724" s="418" t="s">
        <v>275</v>
      </c>
      <c r="C724" s="76" t="s">
        <v>987</v>
      </c>
    </row>
    <row r="725" spans="2:3">
      <c r="B725" s="418" t="s">
        <v>275</v>
      </c>
      <c r="C725" s="76" t="s">
        <v>988</v>
      </c>
    </row>
    <row r="726" spans="2:3">
      <c r="B726" s="418" t="s">
        <v>275</v>
      </c>
      <c r="C726" s="76" t="s">
        <v>989</v>
      </c>
    </row>
    <row r="727" spans="2:3">
      <c r="B727" s="418" t="s">
        <v>275</v>
      </c>
      <c r="C727" s="76" t="s">
        <v>990</v>
      </c>
    </row>
    <row r="728" spans="2:3">
      <c r="B728" s="418" t="s">
        <v>275</v>
      </c>
      <c r="C728" s="76" t="s">
        <v>991</v>
      </c>
    </row>
    <row r="729" spans="2:3">
      <c r="B729" s="418" t="s">
        <v>275</v>
      </c>
      <c r="C729" s="76" t="s">
        <v>992</v>
      </c>
    </row>
    <row r="730" spans="2:3">
      <c r="B730" s="418" t="s">
        <v>275</v>
      </c>
      <c r="C730" s="76" t="s">
        <v>993</v>
      </c>
    </row>
    <row r="731" spans="2:3">
      <c r="B731" s="418" t="s">
        <v>275</v>
      </c>
      <c r="C731" s="76" t="s">
        <v>994</v>
      </c>
    </row>
    <row r="732" spans="2:3">
      <c r="B732" s="418" t="s">
        <v>275</v>
      </c>
      <c r="C732" s="76" t="s">
        <v>995</v>
      </c>
    </row>
    <row r="733" spans="2:3">
      <c r="B733" s="418" t="s">
        <v>275</v>
      </c>
      <c r="C733" s="76" t="s">
        <v>996</v>
      </c>
    </row>
    <row r="734" spans="2:3">
      <c r="B734" s="418" t="s">
        <v>275</v>
      </c>
      <c r="C734" s="76" t="s">
        <v>997</v>
      </c>
    </row>
    <row r="735" spans="2:3">
      <c r="B735" s="418" t="s">
        <v>275</v>
      </c>
      <c r="C735" s="76" t="s">
        <v>998</v>
      </c>
    </row>
    <row r="736" spans="2:3">
      <c r="B736" s="418" t="s">
        <v>275</v>
      </c>
      <c r="C736" s="76" t="s">
        <v>999</v>
      </c>
    </row>
    <row r="737" spans="2:3">
      <c r="B737" s="418" t="s">
        <v>275</v>
      </c>
      <c r="C737" s="76" t="s">
        <v>1000</v>
      </c>
    </row>
    <row r="738" spans="2:3">
      <c r="B738" s="418" t="s">
        <v>275</v>
      </c>
      <c r="C738" s="76" t="s">
        <v>1001</v>
      </c>
    </row>
    <row r="739" spans="2:3">
      <c r="B739" s="418" t="s">
        <v>275</v>
      </c>
      <c r="C739" s="76" t="s">
        <v>1002</v>
      </c>
    </row>
    <row r="740" spans="2:3">
      <c r="B740" s="418" t="s">
        <v>275</v>
      </c>
      <c r="C740" s="76" t="s">
        <v>1003</v>
      </c>
    </row>
    <row r="741" spans="2:3">
      <c r="B741" s="418" t="s">
        <v>275</v>
      </c>
      <c r="C741" s="76" t="s">
        <v>1004</v>
      </c>
    </row>
    <row r="742" spans="2:3">
      <c r="B742" s="418" t="s">
        <v>275</v>
      </c>
      <c r="C742" s="76" t="s">
        <v>1005</v>
      </c>
    </row>
    <row r="743" spans="2:3">
      <c r="B743" s="418" t="s">
        <v>275</v>
      </c>
      <c r="C743" s="76" t="s">
        <v>1006</v>
      </c>
    </row>
    <row r="744" spans="2:3">
      <c r="B744" s="418" t="s">
        <v>275</v>
      </c>
      <c r="C744" s="76" t="s">
        <v>1007</v>
      </c>
    </row>
    <row r="745" spans="2:3">
      <c r="B745" s="418" t="s">
        <v>275</v>
      </c>
      <c r="C745" s="76" t="s">
        <v>1008</v>
      </c>
    </row>
    <row r="746" spans="2:3">
      <c r="B746" s="418" t="s">
        <v>275</v>
      </c>
      <c r="C746" s="76" t="s">
        <v>1009</v>
      </c>
    </row>
    <row r="747" spans="2:3">
      <c r="B747" s="418" t="s">
        <v>275</v>
      </c>
      <c r="C747" s="76" t="s">
        <v>1010</v>
      </c>
    </row>
    <row r="748" spans="2:3">
      <c r="B748" s="418" t="s">
        <v>275</v>
      </c>
      <c r="C748" s="76" t="s">
        <v>1011</v>
      </c>
    </row>
    <row r="749" spans="2:3">
      <c r="B749" s="418" t="s">
        <v>275</v>
      </c>
      <c r="C749" s="76" t="s">
        <v>1012</v>
      </c>
    </row>
    <row r="750" spans="2:3">
      <c r="B750" s="418" t="s">
        <v>275</v>
      </c>
      <c r="C750" s="76" t="s">
        <v>1013</v>
      </c>
    </row>
    <row r="751" spans="2:3">
      <c r="B751" s="418" t="s">
        <v>275</v>
      </c>
      <c r="C751" s="76" t="s">
        <v>1014</v>
      </c>
    </row>
    <row r="752" spans="2:3">
      <c r="B752" s="418" t="s">
        <v>275</v>
      </c>
      <c r="C752" s="76" t="s">
        <v>1015</v>
      </c>
    </row>
    <row r="753" spans="2:3">
      <c r="B753" s="418" t="s">
        <v>275</v>
      </c>
      <c r="C753" s="76" t="s">
        <v>1016</v>
      </c>
    </row>
    <row r="754" spans="2:3">
      <c r="B754" s="418" t="s">
        <v>275</v>
      </c>
      <c r="C754" s="76" t="s">
        <v>1017</v>
      </c>
    </row>
    <row r="755" spans="2:3">
      <c r="B755" s="418" t="s">
        <v>275</v>
      </c>
      <c r="C755" s="76" t="s">
        <v>1018</v>
      </c>
    </row>
    <row r="756" spans="2:3">
      <c r="B756" s="418" t="s">
        <v>275</v>
      </c>
      <c r="C756" s="76" t="s">
        <v>1019</v>
      </c>
    </row>
    <row r="757" spans="2:3">
      <c r="B757" s="418" t="s">
        <v>275</v>
      </c>
      <c r="C757" s="76" t="s">
        <v>1020</v>
      </c>
    </row>
    <row r="758" spans="2:3">
      <c r="B758" s="418" t="s">
        <v>275</v>
      </c>
      <c r="C758" s="76" t="s">
        <v>1021</v>
      </c>
    </row>
    <row r="759" spans="2:3">
      <c r="B759" s="418" t="s">
        <v>275</v>
      </c>
      <c r="C759" s="76" t="s">
        <v>1022</v>
      </c>
    </row>
    <row r="760" spans="2:3">
      <c r="B760" s="418" t="s">
        <v>275</v>
      </c>
      <c r="C760" s="76" t="s">
        <v>1023</v>
      </c>
    </row>
    <row r="761" spans="2:3">
      <c r="B761" s="418" t="s">
        <v>275</v>
      </c>
      <c r="C761" s="76" t="s">
        <v>1024</v>
      </c>
    </row>
    <row r="762" spans="2:3">
      <c r="B762" s="418" t="s">
        <v>275</v>
      </c>
      <c r="C762" s="76" t="s">
        <v>1025</v>
      </c>
    </row>
    <row r="763" spans="2:3">
      <c r="B763" s="418" t="s">
        <v>275</v>
      </c>
      <c r="C763" s="76" t="s">
        <v>1026</v>
      </c>
    </row>
    <row r="764" spans="2:3">
      <c r="B764" s="418" t="s">
        <v>275</v>
      </c>
      <c r="C764" s="76" t="s">
        <v>1027</v>
      </c>
    </row>
    <row r="765" spans="2:3">
      <c r="B765" s="418" t="s">
        <v>275</v>
      </c>
      <c r="C765" s="76" t="s">
        <v>1028</v>
      </c>
    </row>
    <row r="766" spans="2:3">
      <c r="B766" s="418" t="s">
        <v>275</v>
      </c>
      <c r="C766" s="76" t="s">
        <v>1029</v>
      </c>
    </row>
    <row r="767" spans="2:3">
      <c r="B767" s="418" t="s">
        <v>275</v>
      </c>
      <c r="C767" s="76" t="s">
        <v>1030</v>
      </c>
    </row>
    <row r="768" spans="2:3">
      <c r="B768" s="418" t="s">
        <v>275</v>
      </c>
      <c r="C768" s="76" t="s">
        <v>1031</v>
      </c>
    </row>
    <row r="769" spans="2:3">
      <c r="B769" s="418" t="s">
        <v>275</v>
      </c>
      <c r="C769" s="76" t="s">
        <v>1032</v>
      </c>
    </row>
    <row r="770" spans="2:3">
      <c r="B770" s="418" t="s">
        <v>275</v>
      </c>
      <c r="C770" s="76" t="s">
        <v>1033</v>
      </c>
    </row>
    <row r="771" spans="2:3">
      <c r="B771" s="418" t="s">
        <v>275</v>
      </c>
      <c r="C771" s="76" t="s">
        <v>1034</v>
      </c>
    </row>
    <row r="772" spans="2:3">
      <c r="B772" s="418" t="s">
        <v>275</v>
      </c>
      <c r="C772" s="76" t="s">
        <v>1035</v>
      </c>
    </row>
    <row r="773" spans="2:3">
      <c r="B773" s="418" t="s">
        <v>275</v>
      </c>
      <c r="C773" s="76" t="s">
        <v>1036</v>
      </c>
    </row>
    <row r="774" spans="2:3">
      <c r="B774" s="418" t="s">
        <v>275</v>
      </c>
      <c r="C774" s="76" t="s">
        <v>1037</v>
      </c>
    </row>
    <row r="775" spans="2:3">
      <c r="B775" s="418" t="s">
        <v>275</v>
      </c>
      <c r="C775" s="76" t="s">
        <v>1038</v>
      </c>
    </row>
    <row r="776" spans="2:3">
      <c r="B776" s="418" t="s">
        <v>275</v>
      </c>
      <c r="C776" s="76" t="s">
        <v>1039</v>
      </c>
    </row>
    <row r="777" spans="2:3">
      <c r="B777" s="418" t="s">
        <v>275</v>
      </c>
      <c r="C777" s="76" t="s">
        <v>1040</v>
      </c>
    </row>
    <row r="778" spans="2:3">
      <c r="B778" s="418" t="s">
        <v>275</v>
      </c>
      <c r="C778" s="76" t="s">
        <v>1041</v>
      </c>
    </row>
    <row r="779" spans="2:3">
      <c r="B779" s="418" t="s">
        <v>275</v>
      </c>
      <c r="C779" s="76" t="s">
        <v>1042</v>
      </c>
    </row>
    <row r="780" spans="2:3">
      <c r="B780" s="418" t="s">
        <v>275</v>
      </c>
      <c r="C780" s="76" t="s">
        <v>1043</v>
      </c>
    </row>
    <row r="781" spans="2:3">
      <c r="B781" s="418" t="s">
        <v>275</v>
      </c>
      <c r="C781" s="76" t="s">
        <v>1044</v>
      </c>
    </row>
    <row r="782" spans="2:3">
      <c r="B782" s="418" t="s">
        <v>275</v>
      </c>
      <c r="C782" s="76" t="s">
        <v>1045</v>
      </c>
    </row>
    <row r="783" spans="2:3">
      <c r="B783" s="418" t="s">
        <v>275</v>
      </c>
      <c r="C783" s="76" t="s">
        <v>1046</v>
      </c>
    </row>
    <row r="784" spans="2:3">
      <c r="B784" s="418" t="s">
        <v>275</v>
      </c>
      <c r="C784" s="76" t="s">
        <v>1047</v>
      </c>
    </row>
    <row r="785" spans="2:3">
      <c r="B785" s="418" t="s">
        <v>275</v>
      </c>
      <c r="C785" s="76" t="s">
        <v>1048</v>
      </c>
    </row>
    <row r="786" spans="2:3">
      <c r="B786" s="418" t="s">
        <v>275</v>
      </c>
      <c r="C786" s="76" t="s">
        <v>1049</v>
      </c>
    </row>
    <row r="787" spans="2:3">
      <c r="B787" s="418" t="s">
        <v>275</v>
      </c>
      <c r="C787" s="76" t="s">
        <v>1050</v>
      </c>
    </row>
    <row r="788" spans="2:3">
      <c r="B788" s="418" t="s">
        <v>275</v>
      </c>
      <c r="C788" s="76" t="s">
        <v>1051</v>
      </c>
    </row>
    <row r="789" spans="2:3">
      <c r="B789" s="418" t="s">
        <v>275</v>
      </c>
      <c r="C789" s="76" t="s">
        <v>1052</v>
      </c>
    </row>
    <row r="790" spans="2:3">
      <c r="B790" s="418" t="s">
        <v>275</v>
      </c>
      <c r="C790" s="76" t="s">
        <v>1053</v>
      </c>
    </row>
    <row r="791" spans="2:3">
      <c r="B791" s="418" t="s">
        <v>275</v>
      </c>
      <c r="C791" s="76" t="s">
        <v>1054</v>
      </c>
    </row>
    <row r="792" spans="2:3">
      <c r="B792" s="418" t="s">
        <v>275</v>
      </c>
      <c r="C792" s="76" t="s">
        <v>1055</v>
      </c>
    </row>
    <row r="793" spans="2:3">
      <c r="B793" s="418" t="s">
        <v>275</v>
      </c>
      <c r="C793" s="76" t="s">
        <v>1056</v>
      </c>
    </row>
    <row r="794" spans="2:3">
      <c r="B794" s="418" t="s">
        <v>275</v>
      </c>
      <c r="C794" s="76" t="s">
        <v>1057</v>
      </c>
    </row>
    <row r="795" spans="2:3">
      <c r="B795" s="418" t="s">
        <v>275</v>
      </c>
      <c r="C795" s="76" t="s">
        <v>1058</v>
      </c>
    </row>
    <row r="796" spans="2:3">
      <c r="B796" s="418" t="s">
        <v>275</v>
      </c>
      <c r="C796" s="76" t="s">
        <v>1059</v>
      </c>
    </row>
    <row r="797" spans="2:3">
      <c r="B797" s="418" t="s">
        <v>275</v>
      </c>
      <c r="C797" s="76" t="s">
        <v>1060</v>
      </c>
    </row>
    <row r="798" spans="2:3">
      <c r="B798" s="418" t="s">
        <v>275</v>
      </c>
      <c r="C798" s="76" t="s">
        <v>1061</v>
      </c>
    </row>
    <row r="799" spans="2:3">
      <c r="B799" s="418" t="s">
        <v>275</v>
      </c>
      <c r="C799" s="76" t="s">
        <v>1062</v>
      </c>
    </row>
    <row r="800" spans="2:3">
      <c r="B800" s="418" t="s">
        <v>275</v>
      </c>
      <c r="C800" s="76" t="s">
        <v>275</v>
      </c>
    </row>
    <row r="801" spans="2:3">
      <c r="B801" s="418" t="s">
        <v>275</v>
      </c>
      <c r="C801" s="76" t="s">
        <v>1063</v>
      </c>
    </row>
    <row r="802" spans="2:3">
      <c r="B802" s="418" t="s">
        <v>275</v>
      </c>
      <c r="C802" s="76" t="s">
        <v>1064</v>
      </c>
    </row>
    <row r="803" spans="2:3">
      <c r="B803" s="418" t="s">
        <v>275</v>
      </c>
      <c r="C803" s="76" t="s">
        <v>1065</v>
      </c>
    </row>
    <row r="804" spans="2:3">
      <c r="B804" s="418" t="s">
        <v>275</v>
      </c>
      <c r="C804" s="76" t="s">
        <v>1066</v>
      </c>
    </row>
    <row r="805" spans="2:3">
      <c r="B805" s="418" t="s">
        <v>275</v>
      </c>
      <c r="C805" s="76" t="s">
        <v>1067</v>
      </c>
    </row>
    <row r="806" spans="2:3">
      <c r="B806" s="418" t="s">
        <v>275</v>
      </c>
      <c r="C806" s="76" t="s">
        <v>1068</v>
      </c>
    </row>
    <row r="807" spans="2:3">
      <c r="B807" s="418" t="s">
        <v>275</v>
      </c>
      <c r="C807" s="76" t="s">
        <v>1069</v>
      </c>
    </row>
    <row r="808" spans="2:3">
      <c r="B808" s="418" t="s">
        <v>275</v>
      </c>
      <c r="C808" s="76" t="s">
        <v>1070</v>
      </c>
    </row>
    <row r="809" spans="2:3">
      <c r="B809" s="418" t="s">
        <v>275</v>
      </c>
      <c r="C809" s="76" t="s">
        <v>1071</v>
      </c>
    </row>
    <row r="810" spans="2:3">
      <c r="B810" s="418" t="s">
        <v>275</v>
      </c>
      <c r="C810" s="76" t="s">
        <v>1072</v>
      </c>
    </row>
    <row r="811" spans="2:3">
      <c r="B811" s="418" t="s">
        <v>275</v>
      </c>
      <c r="C811" s="76" t="s">
        <v>1073</v>
      </c>
    </row>
    <row r="812" spans="2:3">
      <c r="B812" s="418" t="s">
        <v>275</v>
      </c>
      <c r="C812" s="76" t="s">
        <v>1074</v>
      </c>
    </row>
    <row r="813" spans="2:3">
      <c r="B813" s="418" t="s">
        <v>275</v>
      </c>
      <c r="C813" s="76" t="s">
        <v>1075</v>
      </c>
    </row>
    <row r="814" spans="2:3">
      <c r="B814" s="418" t="s">
        <v>275</v>
      </c>
      <c r="C814" s="76" t="s">
        <v>1076</v>
      </c>
    </row>
    <row r="815" spans="2:3">
      <c r="B815" s="418" t="s">
        <v>275</v>
      </c>
      <c r="C815" s="76" t="s">
        <v>1077</v>
      </c>
    </row>
    <row r="816" spans="2:3">
      <c r="B816" s="418" t="s">
        <v>275</v>
      </c>
      <c r="C816" s="76" t="s">
        <v>1078</v>
      </c>
    </row>
    <row r="817" spans="2:3">
      <c r="B817" s="418" t="s">
        <v>275</v>
      </c>
      <c r="C817" s="76" t="s">
        <v>1079</v>
      </c>
    </row>
    <row r="818" spans="2:3">
      <c r="B818" s="418" t="s">
        <v>275</v>
      </c>
      <c r="C818" s="76" t="s">
        <v>1080</v>
      </c>
    </row>
    <row r="819" spans="2:3">
      <c r="B819" s="418" t="s">
        <v>275</v>
      </c>
      <c r="C819" s="76" t="s">
        <v>1081</v>
      </c>
    </row>
    <row r="820" spans="2:3">
      <c r="B820" s="418" t="s">
        <v>275</v>
      </c>
      <c r="C820" s="76" t="s">
        <v>1082</v>
      </c>
    </row>
    <row r="821" spans="2:3">
      <c r="B821" s="418" t="s">
        <v>275</v>
      </c>
      <c r="C821" s="76" t="s">
        <v>1083</v>
      </c>
    </row>
    <row r="822" spans="2:3">
      <c r="B822" s="418" t="s">
        <v>275</v>
      </c>
      <c r="C822" s="76" t="s">
        <v>1084</v>
      </c>
    </row>
    <row r="823" spans="2:3">
      <c r="B823" s="418" t="s">
        <v>275</v>
      </c>
      <c r="C823" s="76" t="s">
        <v>1085</v>
      </c>
    </row>
    <row r="824" spans="2:3">
      <c r="B824" s="418" t="s">
        <v>275</v>
      </c>
      <c r="C824" s="76" t="s">
        <v>1086</v>
      </c>
    </row>
    <row r="825" spans="2:3">
      <c r="B825" s="418" t="s">
        <v>275</v>
      </c>
      <c r="C825" s="76" t="s">
        <v>1087</v>
      </c>
    </row>
    <row r="826" spans="2:3">
      <c r="B826" s="418" t="s">
        <v>275</v>
      </c>
      <c r="C826" s="76" t="s">
        <v>1088</v>
      </c>
    </row>
    <row r="827" spans="2:3">
      <c r="B827" s="418" t="s">
        <v>275</v>
      </c>
      <c r="C827" s="76" t="s">
        <v>1089</v>
      </c>
    </row>
    <row r="828" spans="2:3">
      <c r="B828" s="418" t="s">
        <v>275</v>
      </c>
      <c r="C828" s="76" t="s">
        <v>1090</v>
      </c>
    </row>
    <row r="829" spans="2:3">
      <c r="B829" s="418" t="s">
        <v>275</v>
      </c>
      <c r="C829" s="76" t="s">
        <v>1091</v>
      </c>
    </row>
    <row r="830" spans="2:3">
      <c r="B830" s="418" t="s">
        <v>275</v>
      </c>
      <c r="C830" s="76" t="s">
        <v>1092</v>
      </c>
    </row>
    <row r="831" spans="2:3">
      <c r="B831" s="418" t="s">
        <v>275</v>
      </c>
      <c r="C831" s="76" t="s">
        <v>1093</v>
      </c>
    </row>
    <row r="832" spans="2:3">
      <c r="B832" s="418" t="s">
        <v>275</v>
      </c>
      <c r="C832" s="76" t="s">
        <v>1094</v>
      </c>
    </row>
    <row r="833" spans="2:3">
      <c r="B833" s="418" t="s">
        <v>275</v>
      </c>
      <c r="C833" s="76" t="s">
        <v>1095</v>
      </c>
    </row>
    <row r="834" spans="2:3">
      <c r="B834" s="418" t="s">
        <v>275</v>
      </c>
      <c r="C834" s="76" t="s">
        <v>1096</v>
      </c>
    </row>
    <row r="835" spans="2:3">
      <c r="B835" s="418" t="s">
        <v>275</v>
      </c>
      <c r="C835" s="76" t="s">
        <v>1097</v>
      </c>
    </row>
    <row r="836" spans="2:3">
      <c r="B836" s="418" t="s">
        <v>275</v>
      </c>
      <c r="C836" s="76" t="s">
        <v>7</v>
      </c>
    </row>
    <row r="837" spans="2:3">
      <c r="B837" s="418" t="s">
        <v>268</v>
      </c>
      <c r="C837" s="76"/>
    </row>
    <row r="838" spans="2:3">
      <c r="B838" s="418" t="s">
        <v>268</v>
      </c>
      <c r="C838" s="75" t="s">
        <v>1098</v>
      </c>
    </row>
    <row r="839" spans="2:3">
      <c r="B839" s="418" t="s">
        <v>268</v>
      </c>
      <c r="C839" s="75" t="s">
        <v>1099</v>
      </c>
    </row>
    <row r="840" spans="2:3">
      <c r="B840" s="418" t="s">
        <v>268</v>
      </c>
      <c r="C840" s="75" t="s">
        <v>268</v>
      </c>
    </row>
    <row r="841" spans="2:3">
      <c r="B841" s="418" t="s">
        <v>268</v>
      </c>
      <c r="C841" s="75" t="s">
        <v>1100</v>
      </c>
    </row>
    <row r="842" spans="2:3">
      <c r="B842" s="418" t="s">
        <v>268</v>
      </c>
      <c r="C842" s="75" t="s">
        <v>1101</v>
      </c>
    </row>
    <row r="843" spans="2:3">
      <c r="B843" s="418" t="s">
        <v>268</v>
      </c>
      <c r="C843" s="75" t="s">
        <v>1102</v>
      </c>
    </row>
    <row r="844" spans="2:3">
      <c r="B844" s="418" t="s">
        <v>268</v>
      </c>
      <c r="C844" s="75" t="s">
        <v>1103</v>
      </c>
    </row>
    <row r="845" spans="2:3">
      <c r="B845" s="418" t="s">
        <v>268</v>
      </c>
      <c r="C845" s="75" t="s">
        <v>1104</v>
      </c>
    </row>
    <row r="846" spans="2:3">
      <c r="B846" s="418" t="s">
        <v>268</v>
      </c>
      <c r="C846" s="75" t="s">
        <v>1105</v>
      </c>
    </row>
    <row r="847" spans="2:3">
      <c r="B847" s="418" t="s">
        <v>268</v>
      </c>
      <c r="C847" s="75" t="s">
        <v>1106</v>
      </c>
    </row>
    <row r="848" spans="2:3">
      <c r="B848" s="418" t="s">
        <v>268</v>
      </c>
      <c r="C848" s="75" t="s">
        <v>1107</v>
      </c>
    </row>
    <row r="849" spans="2:3">
      <c r="B849" s="418" t="s">
        <v>268</v>
      </c>
      <c r="C849" s="75" t="s">
        <v>1108</v>
      </c>
    </row>
    <row r="850" spans="2:3">
      <c r="B850" s="418" t="s">
        <v>268</v>
      </c>
      <c r="C850" s="75" t="s">
        <v>1109</v>
      </c>
    </row>
    <row r="851" spans="2:3">
      <c r="B851" s="418" t="s">
        <v>268</v>
      </c>
      <c r="C851" s="75" t="s">
        <v>1110</v>
      </c>
    </row>
    <row r="852" spans="2:3">
      <c r="B852" s="418" t="s">
        <v>268</v>
      </c>
      <c r="C852" s="75" t="s">
        <v>1111</v>
      </c>
    </row>
    <row r="853" spans="2:3">
      <c r="B853" s="418" t="s">
        <v>268</v>
      </c>
      <c r="C853" s="75" t="s">
        <v>1112</v>
      </c>
    </row>
    <row r="854" spans="2:3">
      <c r="B854" s="418" t="s">
        <v>268</v>
      </c>
      <c r="C854" s="75" t="s">
        <v>1113</v>
      </c>
    </row>
    <row r="855" spans="2:3">
      <c r="B855" s="418" t="s">
        <v>268</v>
      </c>
      <c r="C855" s="75" t="s">
        <v>1114</v>
      </c>
    </row>
    <row r="856" spans="2:3">
      <c r="B856" s="418" t="s">
        <v>268</v>
      </c>
      <c r="C856" s="75" t="s">
        <v>1115</v>
      </c>
    </row>
    <row r="857" spans="2:3">
      <c r="B857" s="418" t="s">
        <v>268</v>
      </c>
      <c r="C857" s="75" t="s">
        <v>1116</v>
      </c>
    </row>
    <row r="858" spans="2:3">
      <c r="B858" s="418" t="s">
        <v>268</v>
      </c>
      <c r="C858" s="75" t="s">
        <v>1117</v>
      </c>
    </row>
    <row r="859" spans="2:3">
      <c r="B859" s="418" t="s">
        <v>268</v>
      </c>
      <c r="C859" s="75" t="s">
        <v>1118</v>
      </c>
    </row>
    <row r="860" spans="2:3">
      <c r="B860" s="418" t="s">
        <v>268</v>
      </c>
      <c r="C860" s="75" t="s">
        <v>1119</v>
      </c>
    </row>
    <row r="861" spans="2:3">
      <c r="B861" s="418" t="s">
        <v>268</v>
      </c>
      <c r="C861" s="75" t="s">
        <v>1120</v>
      </c>
    </row>
    <row r="862" spans="2:3">
      <c r="B862" s="418" t="s">
        <v>268</v>
      </c>
      <c r="C862" s="75" t="s">
        <v>1121</v>
      </c>
    </row>
    <row r="863" spans="2:3">
      <c r="B863" s="418" t="s">
        <v>268</v>
      </c>
      <c r="C863" s="75" t="s">
        <v>1122</v>
      </c>
    </row>
    <row r="864" spans="2:3">
      <c r="B864" s="418" t="s">
        <v>268</v>
      </c>
      <c r="C864" s="75" t="s">
        <v>1123</v>
      </c>
    </row>
    <row r="865" spans="2:3">
      <c r="B865" s="418" t="s">
        <v>268</v>
      </c>
      <c r="C865" s="75" t="s">
        <v>1124</v>
      </c>
    </row>
    <row r="866" spans="2:3">
      <c r="B866" s="418" t="s">
        <v>268</v>
      </c>
      <c r="C866" s="75" t="s">
        <v>1125</v>
      </c>
    </row>
    <row r="867" spans="2:3">
      <c r="B867" s="418" t="s">
        <v>268</v>
      </c>
      <c r="C867" s="75" t="s">
        <v>1126</v>
      </c>
    </row>
    <row r="868" spans="2:3">
      <c r="B868" s="418" t="s">
        <v>268</v>
      </c>
      <c r="C868" s="75" t="s">
        <v>1127</v>
      </c>
    </row>
    <row r="869" spans="2:3">
      <c r="B869" s="418" t="s">
        <v>268</v>
      </c>
      <c r="C869" s="75" t="s">
        <v>1128</v>
      </c>
    </row>
    <row r="870" spans="2:3">
      <c r="B870" s="418" t="s">
        <v>268</v>
      </c>
      <c r="C870" s="75" t="s">
        <v>1129</v>
      </c>
    </row>
    <row r="871" spans="2:3">
      <c r="B871" s="418" t="s">
        <v>268</v>
      </c>
      <c r="C871" s="75" t="s">
        <v>1130</v>
      </c>
    </row>
    <row r="872" spans="2:3">
      <c r="B872" s="418" t="s">
        <v>268</v>
      </c>
      <c r="C872" s="75" t="s">
        <v>1131</v>
      </c>
    </row>
    <row r="873" spans="2:3">
      <c r="B873" s="418" t="s">
        <v>268</v>
      </c>
      <c r="C873" s="75" t="s">
        <v>1132</v>
      </c>
    </row>
    <row r="874" spans="2:3">
      <c r="B874" s="418" t="s">
        <v>268</v>
      </c>
      <c r="C874" s="75" t="s">
        <v>1133</v>
      </c>
    </row>
    <row r="875" spans="2:3">
      <c r="B875" s="418" t="s">
        <v>268</v>
      </c>
      <c r="C875" s="75" t="s">
        <v>1134</v>
      </c>
    </row>
    <row r="876" spans="2:3">
      <c r="B876" s="418" t="s">
        <v>268</v>
      </c>
      <c r="C876" s="75" t="s">
        <v>1135</v>
      </c>
    </row>
    <row r="877" spans="2:3">
      <c r="B877" s="418" t="s">
        <v>268</v>
      </c>
      <c r="C877" s="75" t="s">
        <v>1136</v>
      </c>
    </row>
    <row r="878" spans="2:3">
      <c r="B878" s="418" t="s">
        <v>268</v>
      </c>
      <c r="C878" s="75" t="s">
        <v>1137</v>
      </c>
    </row>
    <row r="879" spans="2:3">
      <c r="B879" s="418" t="s">
        <v>268</v>
      </c>
      <c r="C879" s="75" t="s">
        <v>1138</v>
      </c>
    </row>
    <row r="880" spans="2:3">
      <c r="B880" s="418" t="s">
        <v>268</v>
      </c>
      <c r="C880" s="75" t="s">
        <v>1139</v>
      </c>
    </row>
    <row r="881" spans="2:3">
      <c r="B881" s="418" t="s">
        <v>268</v>
      </c>
      <c r="C881" s="75" t="s">
        <v>1140</v>
      </c>
    </row>
    <row r="882" spans="2:3">
      <c r="B882" s="418" t="s">
        <v>268</v>
      </c>
      <c r="C882" s="75" t="s">
        <v>1141</v>
      </c>
    </row>
    <row r="883" spans="2:3">
      <c r="B883" s="418" t="s">
        <v>268</v>
      </c>
      <c r="C883" s="75" t="s">
        <v>1142</v>
      </c>
    </row>
    <row r="884" spans="2:3">
      <c r="B884" s="418" t="s">
        <v>268</v>
      </c>
      <c r="C884" s="75" t="s">
        <v>1143</v>
      </c>
    </row>
    <row r="885" spans="2:3">
      <c r="B885" s="418" t="s">
        <v>268</v>
      </c>
      <c r="C885" s="75" t="s">
        <v>1144</v>
      </c>
    </row>
    <row r="886" spans="2:3">
      <c r="B886" s="418" t="s">
        <v>268</v>
      </c>
      <c r="C886" s="75" t="s">
        <v>1145</v>
      </c>
    </row>
    <row r="887" spans="2:3">
      <c r="B887" s="418" t="s">
        <v>268</v>
      </c>
      <c r="C887" s="75" t="s">
        <v>1146</v>
      </c>
    </row>
    <row r="888" spans="2:3">
      <c r="B888" s="418" t="s">
        <v>268</v>
      </c>
      <c r="C888" s="75" t="s">
        <v>1147</v>
      </c>
    </row>
    <row r="889" spans="2:3">
      <c r="B889" s="418" t="s">
        <v>268</v>
      </c>
      <c r="C889" s="75" t="s">
        <v>1148</v>
      </c>
    </row>
    <row r="890" spans="2:3">
      <c r="B890" s="418" t="s">
        <v>268</v>
      </c>
      <c r="C890" s="75" t="s">
        <v>1149</v>
      </c>
    </row>
    <row r="891" spans="2:3">
      <c r="B891" s="418" t="s">
        <v>268</v>
      </c>
      <c r="C891" s="75" t="s">
        <v>1150</v>
      </c>
    </row>
    <row r="892" spans="2:3">
      <c r="B892" s="418" t="s">
        <v>268</v>
      </c>
      <c r="C892" s="75" t="s">
        <v>1151</v>
      </c>
    </row>
    <row r="893" spans="2:3">
      <c r="B893" s="418" t="s">
        <v>268</v>
      </c>
      <c r="C893" s="75" t="s">
        <v>1152</v>
      </c>
    </row>
    <row r="894" spans="2:3">
      <c r="B894" s="418" t="s">
        <v>268</v>
      </c>
      <c r="C894" s="75" t="s">
        <v>1153</v>
      </c>
    </row>
    <row r="895" spans="2:3">
      <c r="B895" s="418" t="s">
        <v>268</v>
      </c>
      <c r="C895" s="75" t="s">
        <v>1154</v>
      </c>
    </row>
    <row r="896" spans="2:3">
      <c r="B896" s="418" t="s">
        <v>268</v>
      </c>
      <c r="C896" s="75" t="s">
        <v>1155</v>
      </c>
    </row>
    <row r="897" spans="2:3">
      <c r="B897" s="418" t="s">
        <v>268</v>
      </c>
      <c r="C897" s="75" t="s">
        <v>1156</v>
      </c>
    </row>
    <row r="898" spans="2:3">
      <c r="B898" s="418" t="s">
        <v>268</v>
      </c>
      <c r="C898" s="75" t="s">
        <v>1157</v>
      </c>
    </row>
    <row r="899" spans="2:3">
      <c r="B899" s="418" t="s">
        <v>268</v>
      </c>
      <c r="C899" s="75" t="s">
        <v>1158</v>
      </c>
    </row>
    <row r="900" spans="2:3">
      <c r="B900" s="418" t="s">
        <v>268</v>
      </c>
      <c r="C900" s="75" t="s">
        <v>1159</v>
      </c>
    </row>
    <row r="901" spans="2:3">
      <c r="B901" s="418" t="s">
        <v>268</v>
      </c>
      <c r="C901" s="75" t="s">
        <v>1160</v>
      </c>
    </row>
    <row r="902" spans="2:3">
      <c r="B902" s="418" t="s">
        <v>268</v>
      </c>
      <c r="C902" s="75" t="s">
        <v>1161</v>
      </c>
    </row>
    <row r="903" spans="2:3">
      <c r="B903" s="418" t="s">
        <v>268</v>
      </c>
      <c r="C903" s="75" t="s">
        <v>1162</v>
      </c>
    </row>
    <row r="904" spans="2:3">
      <c r="B904" s="418" t="s">
        <v>268</v>
      </c>
      <c r="C904" s="75" t="s">
        <v>1163</v>
      </c>
    </row>
    <row r="905" spans="2:3">
      <c r="B905" s="418" t="s">
        <v>268</v>
      </c>
      <c r="C905" s="75" t="s">
        <v>1164</v>
      </c>
    </row>
    <row r="906" spans="2:3">
      <c r="B906" s="418" t="s">
        <v>268</v>
      </c>
      <c r="C906" s="75" t="s">
        <v>1165</v>
      </c>
    </row>
    <row r="907" spans="2:3">
      <c r="B907" s="418" t="s">
        <v>268</v>
      </c>
      <c r="C907" s="75" t="s">
        <v>1166</v>
      </c>
    </row>
    <row r="908" spans="2:3">
      <c r="B908" s="418" t="s">
        <v>268</v>
      </c>
      <c r="C908" s="75" t="s">
        <v>1167</v>
      </c>
    </row>
    <row r="909" spans="2:3">
      <c r="B909" s="418" t="s">
        <v>268</v>
      </c>
      <c r="C909" s="75" t="s">
        <v>1168</v>
      </c>
    </row>
    <row r="910" spans="2:3">
      <c r="B910" s="418" t="s">
        <v>268</v>
      </c>
      <c r="C910" s="75" t="s">
        <v>1169</v>
      </c>
    </row>
    <row r="911" spans="2:3">
      <c r="B911" s="418" t="s">
        <v>268</v>
      </c>
      <c r="C911" s="75" t="s">
        <v>1170</v>
      </c>
    </row>
    <row r="912" spans="2:3">
      <c r="B912" s="418" t="s">
        <v>268</v>
      </c>
      <c r="C912" s="75" t="s">
        <v>1171</v>
      </c>
    </row>
    <row r="913" spans="2:3">
      <c r="B913" s="418" t="s">
        <v>268</v>
      </c>
      <c r="C913" s="75" t="s">
        <v>1172</v>
      </c>
    </row>
    <row r="914" spans="2:3">
      <c r="B914" s="418" t="s">
        <v>268</v>
      </c>
      <c r="C914" s="75" t="s">
        <v>1173</v>
      </c>
    </row>
    <row r="915" spans="2:3">
      <c r="B915" s="418" t="s">
        <v>268</v>
      </c>
      <c r="C915" s="75" t="s">
        <v>1174</v>
      </c>
    </row>
    <row r="916" spans="2:3">
      <c r="B916" s="418" t="s">
        <v>268</v>
      </c>
      <c r="C916" s="75" t="s">
        <v>1175</v>
      </c>
    </row>
    <row r="917" spans="2:3">
      <c r="B917" s="418" t="s">
        <v>268</v>
      </c>
      <c r="C917" s="75" t="s">
        <v>1176</v>
      </c>
    </row>
    <row r="918" spans="2:3">
      <c r="B918" s="418" t="s">
        <v>268</v>
      </c>
      <c r="C918" s="75" t="s">
        <v>1177</v>
      </c>
    </row>
    <row r="919" spans="2:3">
      <c r="B919" s="418" t="s">
        <v>268</v>
      </c>
      <c r="C919" s="75" t="s">
        <v>1178</v>
      </c>
    </row>
    <row r="920" spans="2:3">
      <c r="B920" s="418" t="s">
        <v>268</v>
      </c>
      <c r="C920" s="75" t="s">
        <v>1179</v>
      </c>
    </row>
    <row r="921" spans="2:3">
      <c r="B921" s="418" t="s">
        <v>268</v>
      </c>
      <c r="C921" s="75" t="s">
        <v>1180</v>
      </c>
    </row>
    <row r="922" spans="2:3">
      <c r="B922" s="418" t="s">
        <v>268</v>
      </c>
      <c r="C922" s="75" t="s">
        <v>1181</v>
      </c>
    </row>
    <row r="923" spans="2:3">
      <c r="B923" s="418" t="s">
        <v>268</v>
      </c>
      <c r="C923" s="75" t="s">
        <v>1182</v>
      </c>
    </row>
    <row r="924" spans="2:3">
      <c r="B924" s="418" t="s">
        <v>268</v>
      </c>
      <c r="C924" s="75" t="s">
        <v>1183</v>
      </c>
    </row>
  </sheetData>
  <sheetProtection algorithmName="SHA-512" hashValue="4mqwBCqiZQuCh7BncYinx+VzlGnH94NS/kxyFWtnotKn7Db4VtfkN/m+w32skcl+ai5xnL7WOphn3PJ2wn7XUQ==" saltValue="yX3PrAnOsQSiamFBC/0SVg=="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I42"/>
  <sheetViews>
    <sheetView topLeftCell="A13" workbookViewId="0">
      <selection activeCell="B23" sqref="B23"/>
    </sheetView>
  </sheetViews>
  <sheetFormatPr defaultColWidth="11.42578125" defaultRowHeight="14.45"/>
  <cols>
    <col min="1" max="1" width="80.7109375" style="2" customWidth="1"/>
    <col min="2" max="4" width="11.42578125" style="2"/>
    <col min="5" max="5" width="11.85546875" style="2" bestFit="1" customWidth="1"/>
    <col min="6" max="6" width="35.28515625" style="2" bestFit="1" customWidth="1"/>
    <col min="7" max="16384" width="11.42578125" style="2"/>
  </cols>
  <sheetData>
    <row r="1" spans="1:8">
      <c r="A1" s="77" t="s">
        <v>1184</v>
      </c>
    </row>
    <row r="2" spans="1:8">
      <c r="A2" s="78" t="s">
        <v>1185</v>
      </c>
    </row>
    <row r="3" spans="1:8">
      <c r="A3" s="79"/>
      <c r="F3"/>
      <c r="G3"/>
      <c r="H3" s="133"/>
    </row>
    <row r="4" spans="1:8">
      <c r="A4" s="80" t="s">
        <v>1186</v>
      </c>
      <c r="B4" s="139">
        <v>14000</v>
      </c>
      <c r="C4" s="2" t="s">
        <v>1187</v>
      </c>
      <c r="F4"/>
      <c r="G4"/>
      <c r="H4" s="133"/>
    </row>
    <row r="5" spans="1:8">
      <c r="A5" s="80" t="s">
        <v>1188</v>
      </c>
      <c r="B5" s="139">
        <v>15000</v>
      </c>
      <c r="C5" s="2" t="s">
        <v>1187</v>
      </c>
      <c r="F5"/>
      <c r="G5"/>
      <c r="H5" s="133"/>
    </row>
    <row r="6" spans="1:8">
      <c r="A6" s="80" t="s">
        <v>1189</v>
      </c>
      <c r="B6" s="139">
        <v>2500</v>
      </c>
      <c r="C6" s="2" t="s">
        <v>1187</v>
      </c>
      <c r="F6"/>
      <c r="G6"/>
      <c r="H6" s="133"/>
    </row>
    <row r="7" spans="1:8">
      <c r="A7" s="80" t="s">
        <v>1190</v>
      </c>
      <c r="B7" s="2">
        <v>25000</v>
      </c>
      <c r="C7" s="2" t="s">
        <v>1187</v>
      </c>
      <c r="F7"/>
      <c r="G7"/>
      <c r="H7" s="133"/>
    </row>
    <row r="8" spans="1:8">
      <c r="A8" s="80" t="s">
        <v>1191</v>
      </c>
      <c r="B8" s="2">
        <v>200</v>
      </c>
      <c r="C8" s="2" t="s">
        <v>1187</v>
      </c>
    </row>
    <row r="9" spans="1:8">
      <c r="A9" s="80" t="s">
        <v>1192</v>
      </c>
      <c r="B9" s="2">
        <v>100</v>
      </c>
      <c r="C9" s="2" t="s">
        <v>1187</v>
      </c>
    </row>
    <row r="10" spans="1:8" ht="82.9">
      <c r="A10" s="80" t="s">
        <v>1193</v>
      </c>
      <c r="B10" s="81">
        <v>0.15</v>
      </c>
    </row>
    <row r="11" spans="1:8">
      <c r="A11" s="80" t="s">
        <v>1194</v>
      </c>
    </row>
    <row r="12" spans="1:8">
      <c r="A12" s="82" t="s">
        <v>1195</v>
      </c>
    </row>
    <row r="13" spans="1:8">
      <c r="A13" s="80" t="s">
        <v>1196</v>
      </c>
      <c r="B13" s="2">
        <v>100</v>
      </c>
      <c r="C13" s="2" t="s">
        <v>1187</v>
      </c>
    </row>
    <row r="14" spans="1:8">
      <c r="A14" s="80" t="s">
        <v>1197</v>
      </c>
    </row>
    <row r="15" spans="1:8" ht="41.45">
      <c r="A15" s="80" t="s">
        <v>1198</v>
      </c>
      <c r="B15" s="2">
        <v>30</v>
      </c>
      <c r="C15" s="2">
        <v>90</v>
      </c>
      <c r="D15" s="2" t="s">
        <v>1199</v>
      </c>
    </row>
    <row r="16" spans="1:8" ht="41.45">
      <c r="A16" s="80" t="s">
        <v>1200</v>
      </c>
    </row>
    <row r="17" spans="1:9">
      <c r="A17" s="80" t="s">
        <v>1201</v>
      </c>
    </row>
    <row r="18" spans="1:9">
      <c r="A18" s="80" t="s">
        <v>1202</v>
      </c>
      <c r="B18" s="2">
        <v>30</v>
      </c>
      <c r="C18" s="2" t="s">
        <v>1203</v>
      </c>
    </row>
    <row r="19" spans="1:9">
      <c r="A19" s="80" t="s">
        <v>1204</v>
      </c>
      <c r="B19" s="2">
        <v>15</v>
      </c>
      <c r="C19" s="2" t="s">
        <v>1203</v>
      </c>
    </row>
    <row r="20" spans="1:9">
      <c r="A20" s="80" t="s">
        <v>1205</v>
      </c>
      <c r="B20" s="2">
        <v>12</v>
      </c>
      <c r="C20" s="2" t="s">
        <v>1203</v>
      </c>
    </row>
    <row r="21" spans="1:9">
      <c r="A21" s="80" t="s">
        <v>1206</v>
      </c>
      <c r="B21" s="2">
        <v>10</v>
      </c>
      <c r="C21" s="2" t="s">
        <v>1203</v>
      </c>
    </row>
    <row r="22" spans="1:9" ht="15" thickBot="1">
      <c r="A22" s="83" t="s">
        <v>1207</v>
      </c>
    </row>
    <row r="23" spans="1:9" ht="28.15" thickBot="1">
      <c r="A23" s="84"/>
      <c r="B23" s="85" t="s">
        <v>1208</v>
      </c>
      <c r="C23" s="85" t="s">
        <v>1209</v>
      </c>
      <c r="D23" s="85" t="s">
        <v>1210</v>
      </c>
      <c r="E23" s="85" t="s">
        <v>1211</v>
      </c>
    </row>
    <row r="24" spans="1:9" ht="15" thickBot="1">
      <c r="A24" s="86" t="s">
        <v>1212</v>
      </c>
      <c r="B24" s="87">
        <v>0</v>
      </c>
      <c r="C24" s="87">
        <v>0.01</v>
      </c>
      <c r="D24" s="87">
        <v>0.02</v>
      </c>
      <c r="E24" s="87">
        <v>0.04</v>
      </c>
      <c r="G24" s="88">
        <v>6</v>
      </c>
      <c r="H24" s="88">
        <v>100</v>
      </c>
      <c r="I24" s="2">
        <f>IF(AND(G24&gt;1,G24&lt;6),C24*H24,0)</f>
        <v>0</v>
      </c>
    </row>
    <row r="25" spans="1:9" ht="15" thickBot="1">
      <c r="A25" s="86" t="s">
        <v>1213</v>
      </c>
      <c r="B25" s="87">
        <v>0</v>
      </c>
      <c r="C25" s="87">
        <v>0</v>
      </c>
      <c r="D25" s="87">
        <v>5.0000000000000001E-3</v>
      </c>
      <c r="E25" s="87">
        <v>0.01</v>
      </c>
      <c r="G25" s="88">
        <v>6</v>
      </c>
      <c r="H25" s="88">
        <v>100</v>
      </c>
      <c r="I25" s="2">
        <f t="shared" ref="I25:I26" si="0">IF(AND(G25&gt;1,G25&lt;6),C25*H25,0)</f>
        <v>0</v>
      </c>
    </row>
    <row r="26" spans="1:9" ht="15" thickBot="1">
      <c r="A26" s="86" t="s">
        <v>64</v>
      </c>
      <c r="B26" s="87">
        <v>0</v>
      </c>
      <c r="C26" s="87">
        <v>5.0000000000000001E-3</v>
      </c>
      <c r="D26" s="87">
        <v>0.01</v>
      </c>
      <c r="E26" s="87">
        <v>0.02</v>
      </c>
      <c r="G26" s="88">
        <v>6</v>
      </c>
      <c r="H26" s="88">
        <v>100</v>
      </c>
      <c r="I26" s="2">
        <f t="shared" si="0"/>
        <v>0</v>
      </c>
    </row>
    <row r="29" spans="1:9">
      <c r="B29" s="89"/>
      <c r="C29" s="90"/>
    </row>
    <row r="30" spans="1:9">
      <c r="B30" s="89"/>
      <c r="C30" s="90"/>
    </row>
    <row r="31" spans="1:9">
      <c r="B31" s="89"/>
      <c r="C31" s="90"/>
    </row>
    <row r="32" spans="1:9">
      <c r="B32" s="89"/>
      <c r="C32" s="90"/>
    </row>
    <row r="33" spans="2:3">
      <c r="B33" s="89"/>
      <c r="C33" s="90"/>
    </row>
    <row r="34" spans="2:3">
      <c r="B34" s="89"/>
      <c r="C34" s="90"/>
    </row>
    <row r="35" spans="2:3">
      <c r="B35" s="89"/>
      <c r="C35" s="90"/>
    </row>
    <row r="36" spans="2:3">
      <c r="B36" s="89"/>
      <c r="C36" s="90"/>
    </row>
    <row r="37" spans="2:3">
      <c r="B37" s="89"/>
      <c r="C37" s="90"/>
    </row>
    <row r="38" spans="2:3">
      <c r="B38" s="89"/>
      <c r="C38" s="90"/>
    </row>
    <row r="39" spans="2:3">
      <c r="B39" s="89"/>
      <c r="C39" s="90"/>
    </row>
    <row r="40" spans="2:3">
      <c r="B40" s="89"/>
      <c r="C40" s="90"/>
    </row>
    <row r="41" spans="2:3">
      <c r="B41" s="89"/>
      <c r="C41" s="90"/>
    </row>
    <row r="42" spans="2:3">
      <c r="B42" s="89"/>
      <c r="C42" s="90"/>
    </row>
  </sheetData>
  <sheetProtection algorithmName="SHA-512" hashValue="aPCzdAUrRlABz4A1bEOahHRQd16dZsdQmQmvhX/CsS7FBxJqKkhd8iTwr3Ze5IVxOv7EEvUAtmxkhcIlia/OoA==" saltValue="QFRHb4tjHTJtw4aDxYYw9w=="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A5"/>
  <sheetViews>
    <sheetView workbookViewId="0">
      <selection activeCell="A12" sqref="A12"/>
    </sheetView>
  </sheetViews>
  <sheetFormatPr defaultColWidth="11.42578125" defaultRowHeight="14.45"/>
  <cols>
    <col min="1" max="1" width="51.28515625" style="2" bestFit="1" customWidth="1"/>
    <col min="2" max="16384" width="11.42578125" style="2"/>
  </cols>
  <sheetData>
    <row r="2" spans="1:1">
      <c r="A2" s="2" t="s">
        <v>1214</v>
      </c>
    </row>
    <row r="3" spans="1:1">
      <c r="A3" s="2" t="s">
        <v>1215</v>
      </c>
    </row>
    <row r="4" spans="1:1">
      <c r="A4" s="2" t="s">
        <v>1216</v>
      </c>
    </row>
    <row r="5" spans="1:1">
      <c r="A5" s="2" t="s">
        <v>9</v>
      </c>
    </row>
  </sheetData>
  <sheetProtection algorithmName="SHA-512" hashValue="qFNkOoj38D8Pz/t8xPRrHNuK/4VnEzaGSwQMvXICvUoc1WlsPgdGIM0Yy1qQuwR0WPfhfAEI2eNE8i4UCpf4Dg==" saltValue="UTmEMQuykWpiWR1uvon7jQ=="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708"/>
  <sheetViews>
    <sheetView workbookViewId="0">
      <selection activeCell="A16" sqref="A16"/>
    </sheetView>
  </sheetViews>
  <sheetFormatPr defaultColWidth="11.42578125" defaultRowHeight="14.45"/>
  <cols>
    <col min="1" max="1" width="74.42578125" bestFit="1" customWidth="1"/>
    <col min="2" max="2" width="21.42578125" style="132" bestFit="1" customWidth="1"/>
    <col min="3" max="3" width="22.140625" style="132" bestFit="1" customWidth="1"/>
    <col min="4" max="4" width="23.140625" style="132" bestFit="1" customWidth="1"/>
    <col min="5" max="6" width="18.5703125" style="132" bestFit="1" customWidth="1"/>
  </cols>
  <sheetData>
    <row r="1" spans="1:6">
      <c r="A1" s="128" t="s">
        <v>140</v>
      </c>
      <c r="B1" s="130"/>
      <c r="C1" s="130" t="s">
        <v>141</v>
      </c>
      <c r="D1" s="130" t="s">
        <v>142</v>
      </c>
      <c r="E1" s="130" t="s">
        <v>143</v>
      </c>
      <c r="F1" s="130" t="s">
        <v>144</v>
      </c>
    </row>
    <row r="2" spans="1:6">
      <c r="A2" s="128"/>
      <c r="B2" s="130"/>
      <c r="C2" s="130"/>
      <c r="D2" s="130"/>
      <c r="E2" s="130"/>
      <c r="F2" s="130"/>
    </row>
    <row r="3" spans="1:6">
      <c r="A3" s="129" t="s">
        <v>1217</v>
      </c>
      <c r="B3" s="131"/>
      <c r="C3" s="131">
        <v>336.5</v>
      </c>
      <c r="D3" s="131">
        <v>193.5</v>
      </c>
      <c r="E3" s="131">
        <v>143</v>
      </c>
      <c r="F3" s="131">
        <v>1.2999999999999999E-2</v>
      </c>
    </row>
    <row r="4" spans="1:6">
      <c r="A4" s="129" t="s">
        <v>1218</v>
      </c>
      <c r="B4" s="131"/>
      <c r="C4" s="131">
        <v>409</v>
      </c>
      <c r="D4" s="131">
        <v>211</v>
      </c>
      <c r="E4" s="131">
        <v>198</v>
      </c>
      <c r="F4" s="131">
        <v>1.2999999999999999E-2</v>
      </c>
    </row>
    <row r="5" spans="1:6">
      <c r="A5" s="129" t="s">
        <v>1219</v>
      </c>
      <c r="B5" s="131"/>
      <c r="C5" s="131">
        <v>224.5</v>
      </c>
      <c r="D5" s="131">
        <v>125.5</v>
      </c>
      <c r="E5" s="131">
        <v>99</v>
      </c>
      <c r="F5" s="131">
        <v>1.2999999999999999E-2</v>
      </c>
    </row>
    <row r="6" spans="1:6">
      <c r="A6" s="129" t="s">
        <v>1220</v>
      </c>
      <c r="B6" s="131"/>
      <c r="C6" s="131">
        <v>409</v>
      </c>
      <c r="D6" s="131">
        <v>211</v>
      </c>
      <c r="E6" s="131">
        <v>198</v>
      </c>
      <c r="F6" s="131">
        <v>1.2999999999999999E-2</v>
      </c>
    </row>
    <row r="7" spans="1:6">
      <c r="A7" s="129" t="s">
        <v>1221</v>
      </c>
      <c r="B7" s="131"/>
      <c r="C7" s="131">
        <v>224.5</v>
      </c>
      <c r="D7" s="131">
        <v>125.5</v>
      </c>
      <c r="E7" s="131">
        <v>99</v>
      </c>
      <c r="F7" s="131">
        <v>1.2999999999999999E-2</v>
      </c>
    </row>
    <row r="8" spans="1:6">
      <c r="A8" s="129" t="s">
        <v>1222</v>
      </c>
      <c r="B8" s="131"/>
      <c r="C8" s="131">
        <v>224.5</v>
      </c>
      <c r="D8" s="131">
        <v>125.5</v>
      </c>
      <c r="E8" s="131">
        <v>99</v>
      </c>
      <c r="F8" s="131">
        <v>1.2999999999999999E-2</v>
      </c>
    </row>
    <row r="9" spans="1:6">
      <c r="A9" s="129" t="s">
        <v>1223</v>
      </c>
      <c r="B9" s="131"/>
      <c r="C9" s="131">
        <v>224.5</v>
      </c>
      <c r="D9" s="131">
        <v>125.5</v>
      </c>
      <c r="E9" s="131">
        <v>99</v>
      </c>
      <c r="F9" s="131">
        <v>1.2999999999999999E-2</v>
      </c>
    </row>
    <row r="10" spans="1:6">
      <c r="A10" s="129" t="s">
        <v>1224</v>
      </c>
      <c r="B10" s="131"/>
      <c r="C10" s="131">
        <v>229.25</v>
      </c>
      <c r="D10" s="131">
        <v>135.75</v>
      </c>
      <c r="E10" s="131">
        <v>93.5</v>
      </c>
      <c r="F10" s="131">
        <v>1.2999999999999999E-2</v>
      </c>
    </row>
    <row r="11" spans="1:6">
      <c r="A11" s="129" t="s">
        <v>1225</v>
      </c>
      <c r="B11" s="131"/>
      <c r="C11" s="131">
        <v>771</v>
      </c>
      <c r="D11" s="131">
        <v>309</v>
      </c>
      <c r="E11" s="131">
        <v>462</v>
      </c>
      <c r="F11" s="131">
        <v>1.7999999999999999E-2</v>
      </c>
    </row>
    <row r="12" spans="1:6">
      <c r="A12" s="129" t="s">
        <v>1226</v>
      </c>
      <c r="B12" s="131"/>
      <c r="C12" s="131">
        <v>349</v>
      </c>
      <c r="D12" s="131">
        <v>151</v>
      </c>
      <c r="E12" s="131">
        <v>198</v>
      </c>
      <c r="F12" s="131">
        <v>1.2999999999999999E-2</v>
      </c>
    </row>
    <row r="13" spans="1:6">
      <c r="A13" s="129" t="s">
        <v>1227</v>
      </c>
      <c r="B13" s="131"/>
      <c r="C13" s="131">
        <v>980.5</v>
      </c>
      <c r="D13" s="131">
        <v>309.5</v>
      </c>
      <c r="E13" s="131">
        <v>671</v>
      </c>
      <c r="F13" s="131">
        <v>1.7999999999999999E-2</v>
      </c>
    </row>
    <row r="14" spans="1:6">
      <c r="A14" s="129" t="s">
        <v>1228</v>
      </c>
      <c r="B14" s="131"/>
      <c r="C14" s="131">
        <v>349</v>
      </c>
      <c r="D14" s="131">
        <v>151</v>
      </c>
      <c r="E14" s="131">
        <v>198</v>
      </c>
      <c r="F14" s="131">
        <v>1.2999999999999999E-2</v>
      </c>
    </row>
    <row r="15" spans="1:6">
      <c r="A15" s="129" t="s">
        <v>1229</v>
      </c>
      <c r="B15" s="131"/>
      <c r="C15" s="131">
        <v>1137.5</v>
      </c>
      <c r="D15" s="131">
        <v>312.5</v>
      </c>
      <c r="E15" s="131">
        <v>825</v>
      </c>
      <c r="F15" s="131">
        <v>1.7999999999999999E-2</v>
      </c>
    </row>
    <row r="16" spans="1:6">
      <c r="A16" s="129" t="s">
        <v>1230</v>
      </c>
      <c r="B16" s="131"/>
      <c r="C16" s="131">
        <v>229.25</v>
      </c>
      <c r="D16" s="131">
        <v>135.75</v>
      </c>
      <c r="E16" s="131">
        <v>93.5</v>
      </c>
      <c r="F16" s="131">
        <v>1.2999999999999999E-2</v>
      </c>
    </row>
    <row r="17" spans="1:6">
      <c r="A17" s="129" t="s">
        <v>1231</v>
      </c>
      <c r="B17" s="131"/>
      <c r="C17" s="131">
        <v>771</v>
      </c>
      <c r="D17" s="131">
        <v>309</v>
      </c>
      <c r="E17" s="131">
        <v>462</v>
      </c>
      <c r="F17" s="131">
        <v>1.7999999999999999E-2</v>
      </c>
    </row>
    <row r="18" spans="1:6">
      <c r="A18" s="129" t="s">
        <v>1232</v>
      </c>
      <c r="B18" s="131"/>
      <c r="C18" s="131">
        <v>228.75</v>
      </c>
      <c r="D18" s="131">
        <v>146.25</v>
      </c>
      <c r="E18" s="131">
        <v>82.5</v>
      </c>
      <c r="F18" s="131">
        <v>1.2999999999999999E-2</v>
      </c>
    </row>
    <row r="19" spans="1:6">
      <c r="A19" s="129" t="s">
        <v>1233</v>
      </c>
      <c r="B19" s="131"/>
      <c r="C19" s="131">
        <v>771</v>
      </c>
      <c r="D19" s="131">
        <v>309</v>
      </c>
      <c r="E19" s="131">
        <v>462</v>
      </c>
      <c r="F19" s="131">
        <v>1.7999999999999999E-2</v>
      </c>
    </row>
    <row r="20" spans="1:6">
      <c r="A20" s="129" t="s">
        <v>1234</v>
      </c>
      <c r="B20" s="131"/>
      <c r="C20" s="131">
        <v>229.25</v>
      </c>
      <c r="D20" s="131">
        <v>135.75</v>
      </c>
      <c r="E20" s="131">
        <v>93.5</v>
      </c>
      <c r="F20" s="131">
        <v>1.2999999999999999E-2</v>
      </c>
    </row>
    <row r="21" spans="1:6">
      <c r="A21" s="129" t="s">
        <v>1235</v>
      </c>
      <c r="B21" s="131"/>
      <c r="C21" s="131">
        <v>771</v>
      </c>
      <c r="D21" s="131">
        <v>309</v>
      </c>
      <c r="E21" s="131">
        <v>462</v>
      </c>
      <c r="F21" s="131">
        <v>1.7999999999999999E-2</v>
      </c>
    </row>
    <row r="22" spans="1:6">
      <c r="A22" s="129" t="s">
        <v>1236</v>
      </c>
      <c r="B22" s="131"/>
      <c r="C22" s="131">
        <v>422</v>
      </c>
      <c r="D22" s="131">
        <v>158</v>
      </c>
      <c r="E22" s="131">
        <v>264</v>
      </c>
      <c r="F22" s="131">
        <v>1.2999999999999999E-2</v>
      </c>
    </row>
    <row r="23" spans="1:6">
      <c r="A23" s="129" t="s">
        <v>1237</v>
      </c>
      <c r="B23" s="131"/>
      <c r="C23" s="131">
        <v>989</v>
      </c>
      <c r="D23" s="131">
        <v>351</v>
      </c>
      <c r="E23" s="131">
        <v>638</v>
      </c>
      <c r="F23" s="131">
        <v>1.7999999999999999E-2</v>
      </c>
    </row>
    <row r="24" spans="1:6">
      <c r="A24" s="129" t="s">
        <v>1238</v>
      </c>
      <c r="B24" s="131"/>
      <c r="C24" s="131">
        <v>229.75</v>
      </c>
      <c r="D24" s="131">
        <v>125.25</v>
      </c>
      <c r="E24" s="131">
        <v>104.5</v>
      </c>
      <c r="F24" s="131">
        <v>1.2999999999999999E-2</v>
      </c>
    </row>
    <row r="25" spans="1:6">
      <c r="A25" s="129" t="s">
        <v>1239</v>
      </c>
      <c r="B25" s="131"/>
      <c r="C25" s="131">
        <v>780</v>
      </c>
      <c r="D25" s="131">
        <v>340</v>
      </c>
      <c r="E25" s="131">
        <v>440</v>
      </c>
      <c r="F25" s="131">
        <v>1.7999999999999999E-2</v>
      </c>
    </row>
    <row r="26" spans="1:6">
      <c r="A26" s="129" t="s">
        <v>1240</v>
      </c>
      <c r="B26" s="131"/>
      <c r="C26" s="131">
        <v>349</v>
      </c>
      <c r="D26" s="131">
        <v>151</v>
      </c>
      <c r="E26" s="131">
        <v>198</v>
      </c>
      <c r="F26" s="131">
        <v>1.2999999999999999E-2</v>
      </c>
    </row>
    <row r="27" spans="1:6">
      <c r="A27" s="129" t="s">
        <v>1241</v>
      </c>
      <c r="B27" s="131"/>
      <c r="C27" s="131">
        <v>780</v>
      </c>
      <c r="D27" s="131">
        <v>340</v>
      </c>
      <c r="E27" s="131">
        <v>440</v>
      </c>
      <c r="F27" s="131">
        <v>1.7999999999999999E-2</v>
      </c>
    </row>
    <row r="28" spans="1:6">
      <c r="A28" s="129" t="s">
        <v>1242</v>
      </c>
      <c r="B28" s="131"/>
      <c r="C28" s="131">
        <v>349</v>
      </c>
      <c r="D28" s="131">
        <v>151</v>
      </c>
      <c r="E28" s="131">
        <v>198</v>
      </c>
      <c r="F28" s="131">
        <v>1.2999999999999999E-2</v>
      </c>
    </row>
    <row r="29" spans="1:6">
      <c r="A29" s="129" t="s">
        <v>1243</v>
      </c>
      <c r="B29" s="131"/>
      <c r="C29" s="131">
        <v>999.5</v>
      </c>
      <c r="D29" s="131">
        <v>350.5</v>
      </c>
      <c r="E29" s="131">
        <v>649</v>
      </c>
      <c r="F29" s="131">
        <v>1.7999999999999999E-2</v>
      </c>
    </row>
    <row r="30" spans="1:6">
      <c r="A30" s="129" t="s">
        <v>1244</v>
      </c>
      <c r="B30" s="131"/>
      <c r="C30" s="131">
        <v>516</v>
      </c>
      <c r="D30" s="131">
        <v>164</v>
      </c>
      <c r="E30" s="131">
        <v>352</v>
      </c>
      <c r="F30" s="131">
        <v>1.2999999999999999E-2</v>
      </c>
    </row>
    <row r="31" spans="1:6">
      <c r="A31" s="129" t="s">
        <v>1245</v>
      </c>
      <c r="B31" s="131"/>
      <c r="C31" s="131">
        <v>1145.5</v>
      </c>
      <c r="D31" s="131">
        <v>364.5</v>
      </c>
      <c r="E31" s="131">
        <v>781</v>
      </c>
      <c r="F31" s="131">
        <v>1.7999999999999999E-2</v>
      </c>
    </row>
    <row r="32" spans="1:6">
      <c r="A32" s="129" t="s">
        <v>1246</v>
      </c>
      <c r="B32" s="131"/>
      <c r="C32" s="131">
        <v>422</v>
      </c>
      <c r="D32" s="131">
        <v>158</v>
      </c>
      <c r="E32" s="131">
        <v>264</v>
      </c>
      <c r="F32" s="131">
        <v>1.2999999999999999E-2</v>
      </c>
    </row>
    <row r="33" spans="1:6">
      <c r="A33" s="129" t="s">
        <v>1247</v>
      </c>
      <c r="B33" s="131"/>
      <c r="C33" s="131">
        <v>1145.5</v>
      </c>
      <c r="D33" s="131">
        <v>364.5</v>
      </c>
      <c r="E33" s="131">
        <v>781</v>
      </c>
      <c r="F33" s="131">
        <v>1.7999999999999999E-2</v>
      </c>
    </row>
    <row r="34" spans="1:6">
      <c r="A34" s="129" t="s">
        <v>1248</v>
      </c>
      <c r="B34" s="131"/>
      <c r="C34" s="131">
        <v>422</v>
      </c>
      <c r="D34" s="131">
        <v>158</v>
      </c>
      <c r="E34" s="131">
        <v>264</v>
      </c>
      <c r="F34" s="131">
        <v>1.2999999999999999E-2</v>
      </c>
    </row>
    <row r="35" spans="1:6">
      <c r="A35" s="129" t="s">
        <v>1249</v>
      </c>
      <c r="B35" s="131"/>
      <c r="C35" s="131">
        <v>1145.5</v>
      </c>
      <c r="D35" s="131">
        <v>364.5</v>
      </c>
      <c r="E35" s="131">
        <v>781</v>
      </c>
      <c r="F35" s="131">
        <v>1.7999999999999999E-2</v>
      </c>
    </row>
    <row r="36" spans="1:6">
      <c r="A36" s="129" t="s">
        <v>1250</v>
      </c>
      <c r="B36" s="131"/>
      <c r="C36" s="131">
        <v>401.5</v>
      </c>
      <c r="D36" s="131">
        <v>148.5</v>
      </c>
      <c r="E36" s="131">
        <v>253</v>
      </c>
      <c r="F36" s="131">
        <v>1.2999999999999999E-2</v>
      </c>
    </row>
    <row r="37" spans="1:6">
      <c r="A37" s="129" t="s">
        <v>1251</v>
      </c>
      <c r="B37" s="131"/>
      <c r="C37" s="131">
        <v>877.5</v>
      </c>
      <c r="D37" s="131">
        <v>272.5</v>
      </c>
      <c r="E37" s="131">
        <v>605</v>
      </c>
      <c r="F37" s="131">
        <v>1.7999999999999999E-2</v>
      </c>
    </row>
    <row r="38" spans="1:6">
      <c r="A38" s="129" t="s">
        <v>1252</v>
      </c>
      <c r="B38" s="131"/>
      <c r="C38" s="131">
        <v>375.25</v>
      </c>
      <c r="D38" s="131">
        <v>149.75</v>
      </c>
      <c r="E38" s="131">
        <v>225.5</v>
      </c>
      <c r="F38" s="131">
        <v>1.2999999999999999E-2</v>
      </c>
    </row>
    <row r="39" spans="1:6">
      <c r="A39" s="129" t="s">
        <v>1253</v>
      </c>
      <c r="B39" s="131"/>
      <c r="C39" s="131">
        <v>825</v>
      </c>
      <c r="D39" s="131">
        <v>275</v>
      </c>
      <c r="E39" s="131">
        <v>550</v>
      </c>
      <c r="F39" s="131">
        <v>1.7999999999999999E-2</v>
      </c>
    </row>
    <row r="40" spans="1:6">
      <c r="A40" s="129" t="s">
        <v>1254</v>
      </c>
      <c r="B40" s="131"/>
      <c r="C40" s="131">
        <v>401.5</v>
      </c>
      <c r="D40" s="131">
        <v>148.5</v>
      </c>
      <c r="E40" s="131">
        <v>253</v>
      </c>
      <c r="F40" s="131">
        <v>1.2999999999999999E-2</v>
      </c>
    </row>
    <row r="41" spans="1:6">
      <c r="A41" s="129" t="s">
        <v>1255</v>
      </c>
      <c r="B41" s="131"/>
      <c r="C41" s="131">
        <v>825</v>
      </c>
      <c r="D41" s="131">
        <v>275</v>
      </c>
      <c r="E41" s="131">
        <v>550</v>
      </c>
      <c r="F41" s="131">
        <v>1.7999999999999999E-2</v>
      </c>
    </row>
    <row r="42" spans="1:6">
      <c r="A42" s="129" t="s">
        <v>1256</v>
      </c>
      <c r="B42" s="131"/>
      <c r="C42" s="131">
        <v>401.5</v>
      </c>
      <c r="D42" s="131">
        <v>148.5</v>
      </c>
      <c r="E42" s="131">
        <v>253</v>
      </c>
      <c r="F42" s="131">
        <v>1.2999999999999999E-2</v>
      </c>
    </row>
    <row r="43" spans="1:6">
      <c r="A43" s="129" t="s">
        <v>1257</v>
      </c>
      <c r="B43" s="131"/>
      <c r="C43" s="131">
        <v>846</v>
      </c>
      <c r="D43" s="131">
        <v>274</v>
      </c>
      <c r="E43" s="131">
        <v>572</v>
      </c>
      <c r="F43" s="131">
        <v>1.7999999999999999E-2</v>
      </c>
    </row>
    <row r="44" spans="1:6">
      <c r="A44" s="129" t="s">
        <v>1258</v>
      </c>
      <c r="B44" s="131"/>
      <c r="C44" s="131">
        <v>401.5</v>
      </c>
      <c r="D44" s="131">
        <v>148.5</v>
      </c>
      <c r="E44" s="131">
        <v>253</v>
      </c>
      <c r="F44" s="131">
        <v>1.2999999999999999E-2</v>
      </c>
    </row>
    <row r="45" spans="1:6">
      <c r="A45" s="129" t="s">
        <v>1259</v>
      </c>
      <c r="B45" s="131"/>
      <c r="C45" s="131">
        <v>825</v>
      </c>
      <c r="D45" s="131">
        <v>275</v>
      </c>
      <c r="E45" s="131">
        <v>550</v>
      </c>
      <c r="F45" s="131">
        <v>1.7999999999999999E-2</v>
      </c>
    </row>
    <row r="46" spans="1:6">
      <c r="A46" s="129" t="s">
        <v>1260</v>
      </c>
      <c r="B46" s="131"/>
      <c r="C46" s="131">
        <v>230.75</v>
      </c>
      <c r="D46" s="131">
        <v>104.25</v>
      </c>
      <c r="E46" s="131">
        <v>126.5</v>
      </c>
      <c r="F46" s="131">
        <v>1.2999999999999999E-2</v>
      </c>
    </row>
    <row r="47" spans="1:6">
      <c r="A47" s="129" t="s">
        <v>1261</v>
      </c>
      <c r="B47" s="131"/>
      <c r="C47" s="131">
        <v>828.5</v>
      </c>
      <c r="D47" s="131">
        <v>201.5</v>
      </c>
      <c r="E47" s="131">
        <v>627</v>
      </c>
      <c r="F47" s="131">
        <v>1.7999999999999999E-2</v>
      </c>
    </row>
    <row r="48" spans="1:6">
      <c r="A48" s="129" t="s">
        <v>1262</v>
      </c>
      <c r="B48" s="131"/>
      <c r="C48" s="131">
        <v>349</v>
      </c>
      <c r="D48" s="131">
        <v>151</v>
      </c>
      <c r="E48" s="131">
        <v>198</v>
      </c>
      <c r="F48" s="131">
        <v>1.2999999999999999E-2</v>
      </c>
    </row>
    <row r="49" spans="1:6">
      <c r="A49" s="129" t="s">
        <v>1263</v>
      </c>
      <c r="B49" s="131"/>
      <c r="C49" s="131">
        <v>876.5</v>
      </c>
      <c r="D49" s="131">
        <v>293.5</v>
      </c>
      <c r="E49" s="131">
        <v>583</v>
      </c>
      <c r="F49" s="131">
        <v>1.7999999999999999E-2</v>
      </c>
    </row>
    <row r="50" spans="1:6">
      <c r="A50" s="129" t="s">
        <v>1264</v>
      </c>
      <c r="B50" s="131"/>
      <c r="C50" s="131">
        <v>349</v>
      </c>
      <c r="D50" s="131">
        <v>151</v>
      </c>
      <c r="E50" s="131">
        <v>198</v>
      </c>
      <c r="F50" s="131">
        <v>1.2999999999999999E-2</v>
      </c>
    </row>
    <row r="51" spans="1:6">
      <c r="A51" s="129" t="s">
        <v>1265</v>
      </c>
      <c r="B51" s="131"/>
      <c r="C51" s="131">
        <v>876.5</v>
      </c>
      <c r="D51" s="131">
        <v>293.5</v>
      </c>
      <c r="E51" s="131">
        <v>583</v>
      </c>
      <c r="F51" s="131">
        <v>1.7999999999999999E-2</v>
      </c>
    </row>
    <row r="52" spans="1:6">
      <c r="A52" s="129" t="s">
        <v>1266</v>
      </c>
      <c r="B52" s="131"/>
      <c r="C52" s="131">
        <v>230.75</v>
      </c>
      <c r="D52" s="131">
        <v>104.25</v>
      </c>
      <c r="E52" s="131">
        <v>126.5</v>
      </c>
      <c r="F52" s="131">
        <v>1.2999999999999999E-2</v>
      </c>
    </row>
    <row r="53" spans="1:6">
      <c r="A53" s="129" t="s">
        <v>1267</v>
      </c>
      <c r="B53" s="131"/>
      <c r="C53" s="131">
        <v>723.5</v>
      </c>
      <c r="D53" s="131">
        <v>206.5</v>
      </c>
      <c r="E53" s="131">
        <v>517</v>
      </c>
      <c r="F53" s="131">
        <v>1.7999999999999999E-2</v>
      </c>
    </row>
    <row r="54" spans="1:6">
      <c r="A54" s="129" t="s">
        <v>1268</v>
      </c>
      <c r="B54" s="131"/>
      <c r="C54" s="131">
        <v>230.75</v>
      </c>
      <c r="D54" s="131">
        <v>104.25</v>
      </c>
      <c r="E54" s="131">
        <v>126.5</v>
      </c>
      <c r="F54" s="131">
        <v>1.2999999999999999E-2</v>
      </c>
    </row>
    <row r="55" spans="1:6">
      <c r="A55" s="129" t="s">
        <v>1269</v>
      </c>
      <c r="B55" s="131"/>
      <c r="C55" s="131">
        <v>744.5</v>
      </c>
      <c r="D55" s="131">
        <v>205.5</v>
      </c>
      <c r="E55" s="131">
        <v>539</v>
      </c>
      <c r="F55" s="131">
        <v>1.7999999999999999E-2</v>
      </c>
    </row>
    <row r="56" spans="1:6">
      <c r="A56" s="129" t="s">
        <v>1270</v>
      </c>
      <c r="B56" s="131"/>
      <c r="C56" s="131">
        <v>230.75</v>
      </c>
      <c r="D56" s="131">
        <v>104.25</v>
      </c>
      <c r="E56" s="131">
        <v>126.5</v>
      </c>
      <c r="F56" s="131">
        <v>1.2999999999999999E-2</v>
      </c>
    </row>
    <row r="57" spans="1:6">
      <c r="A57" s="129" t="s">
        <v>1271</v>
      </c>
      <c r="B57" s="131"/>
      <c r="C57" s="131">
        <v>744.5</v>
      </c>
      <c r="D57" s="131">
        <v>205.5</v>
      </c>
      <c r="E57" s="131">
        <v>539</v>
      </c>
      <c r="F57" s="131">
        <v>1.7999999999999999E-2</v>
      </c>
    </row>
    <row r="58" spans="1:6">
      <c r="A58" s="129" t="s">
        <v>1272</v>
      </c>
      <c r="B58" s="131"/>
      <c r="C58" s="131">
        <v>349</v>
      </c>
      <c r="D58" s="131">
        <v>151</v>
      </c>
      <c r="E58" s="131">
        <v>198</v>
      </c>
      <c r="F58" s="131">
        <v>1.2999999999999999E-2</v>
      </c>
    </row>
    <row r="59" spans="1:6">
      <c r="A59" s="129" t="s">
        <v>1273</v>
      </c>
      <c r="B59" s="131"/>
      <c r="C59" s="131">
        <v>897.5</v>
      </c>
      <c r="D59" s="131">
        <v>292.5</v>
      </c>
      <c r="E59" s="131">
        <v>605</v>
      </c>
      <c r="F59" s="131">
        <v>1.7999999999999999E-2</v>
      </c>
    </row>
    <row r="60" spans="1:6">
      <c r="A60" s="129" t="s">
        <v>1274</v>
      </c>
      <c r="B60" s="131"/>
      <c r="C60" s="131">
        <v>351</v>
      </c>
      <c r="D60" s="131">
        <v>109</v>
      </c>
      <c r="E60" s="131">
        <v>242</v>
      </c>
      <c r="F60" s="131">
        <v>1.2999999999999999E-2</v>
      </c>
    </row>
    <row r="61" spans="1:6">
      <c r="A61" s="129" t="s">
        <v>1275</v>
      </c>
      <c r="B61" s="131"/>
      <c r="C61" s="131">
        <v>891.5</v>
      </c>
      <c r="D61" s="131">
        <v>418.5</v>
      </c>
      <c r="E61" s="131">
        <v>473</v>
      </c>
      <c r="F61" s="131">
        <v>1.7999999999999999E-2</v>
      </c>
    </row>
    <row r="62" spans="1:6">
      <c r="A62" s="129" t="s">
        <v>1276</v>
      </c>
      <c r="B62" s="131"/>
      <c r="C62" s="131">
        <v>420.5</v>
      </c>
      <c r="D62" s="131">
        <v>189.5</v>
      </c>
      <c r="E62" s="131">
        <v>231</v>
      </c>
      <c r="F62" s="131">
        <v>1.2999999999999999E-2</v>
      </c>
    </row>
    <row r="63" spans="1:6">
      <c r="A63" s="129" t="s">
        <v>1277</v>
      </c>
      <c r="B63" s="131"/>
      <c r="C63" s="131">
        <v>891.5</v>
      </c>
      <c r="D63" s="131">
        <v>418.5</v>
      </c>
      <c r="E63" s="131">
        <v>473</v>
      </c>
      <c r="F63" s="131">
        <v>1.7999999999999999E-2</v>
      </c>
    </row>
    <row r="64" spans="1:6">
      <c r="A64" s="129" t="s">
        <v>1278</v>
      </c>
      <c r="B64" s="131"/>
      <c r="C64" s="131">
        <v>231.25</v>
      </c>
      <c r="D64" s="131">
        <v>93.75</v>
      </c>
      <c r="E64" s="131">
        <v>137.5</v>
      </c>
      <c r="F64" s="131">
        <v>1.2999999999999999E-2</v>
      </c>
    </row>
    <row r="65" spans="1:6">
      <c r="A65" s="129" t="s">
        <v>1279</v>
      </c>
      <c r="B65" s="131"/>
      <c r="C65" s="131">
        <v>822</v>
      </c>
      <c r="D65" s="131">
        <v>338</v>
      </c>
      <c r="E65" s="131">
        <v>484</v>
      </c>
      <c r="F65" s="131">
        <v>1.7999999999999999E-2</v>
      </c>
    </row>
    <row r="66" spans="1:6">
      <c r="A66" s="129" t="s">
        <v>1280</v>
      </c>
      <c r="B66" s="131"/>
      <c r="C66" s="131">
        <v>420.5</v>
      </c>
      <c r="D66" s="131">
        <v>189.5</v>
      </c>
      <c r="E66" s="131">
        <v>231</v>
      </c>
      <c r="F66" s="131">
        <v>1.2999999999999999E-2</v>
      </c>
    </row>
    <row r="67" spans="1:6">
      <c r="A67" s="129" t="s">
        <v>1281</v>
      </c>
      <c r="B67" s="131"/>
      <c r="C67" s="131">
        <v>891.5</v>
      </c>
      <c r="D67" s="131">
        <v>418.5</v>
      </c>
      <c r="E67" s="131">
        <v>473</v>
      </c>
      <c r="F67" s="131">
        <v>1.7999999999999999E-2</v>
      </c>
    </row>
    <row r="68" spans="1:6">
      <c r="A68" s="129" t="s">
        <v>1282</v>
      </c>
      <c r="B68" s="131"/>
      <c r="C68" s="131">
        <v>231.25</v>
      </c>
      <c r="D68" s="131">
        <v>93.75</v>
      </c>
      <c r="E68" s="131">
        <v>137.5</v>
      </c>
      <c r="F68" s="131">
        <v>1.2999999999999999E-2</v>
      </c>
    </row>
    <row r="69" spans="1:6">
      <c r="A69" s="129" t="s">
        <v>1283</v>
      </c>
      <c r="B69" s="131"/>
      <c r="C69" s="131">
        <v>822</v>
      </c>
      <c r="D69" s="131">
        <v>338</v>
      </c>
      <c r="E69" s="131">
        <v>484</v>
      </c>
      <c r="F69" s="131">
        <v>1.7999999999999999E-2</v>
      </c>
    </row>
    <row r="70" spans="1:6">
      <c r="A70" s="129" t="s">
        <v>1284</v>
      </c>
      <c r="B70" s="131"/>
      <c r="C70" s="131">
        <v>231.25</v>
      </c>
      <c r="D70" s="131">
        <v>93.75</v>
      </c>
      <c r="E70" s="131">
        <v>137.5</v>
      </c>
      <c r="F70" s="131">
        <v>1.2999999999999999E-2</v>
      </c>
    </row>
    <row r="71" spans="1:6">
      <c r="A71" s="129" t="s">
        <v>1285</v>
      </c>
      <c r="B71" s="131"/>
      <c r="C71" s="131">
        <v>822</v>
      </c>
      <c r="D71" s="131">
        <v>338</v>
      </c>
      <c r="E71" s="131">
        <v>484</v>
      </c>
      <c r="F71" s="131">
        <v>1.7999999999999999E-2</v>
      </c>
    </row>
    <row r="72" spans="1:6">
      <c r="A72" s="129" t="s">
        <v>1286</v>
      </c>
      <c r="B72" s="131"/>
      <c r="C72" s="131">
        <v>231.25</v>
      </c>
      <c r="D72" s="131">
        <v>93.75</v>
      </c>
      <c r="E72" s="131">
        <v>137.5</v>
      </c>
      <c r="F72" s="131">
        <v>1.2999999999999999E-2</v>
      </c>
    </row>
    <row r="73" spans="1:6">
      <c r="A73" s="129" t="s">
        <v>1287</v>
      </c>
      <c r="B73" s="131"/>
      <c r="C73" s="131">
        <v>822</v>
      </c>
      <c r="D73" s="131">
        <v>338</v>
      </c>
      <c r="E73" s="131">
        <v>484</v>
      </c>
      <c r="F73" s="131">
        <v>1.7999999999999999E-2</v>
      </c>
    </row>
    <row r="74" spans="1:6">
      <c r="A74" s="129" t="s">
        <v>1288</v>
      </c>
      <c r="B74" s="131"/>
      <c r="C74" s="131">
        <v>229.25</v>
      </c>
      <c r="D74" s="131">
        <v>135.75</v>
      </c>
      <c r="E74" s="131">
        <v>93.5</v>
      </c>
      <c r="F74" s="131">
        <v>1.2999999999999999E-2</v>
      </c>
    </row>
    <row r="75" spans="1:6">
      <c r="A75" s="129" t="s">
        <v>1289</v>
      </c>
      <c r="B75" s="131"/>
      <c r="C75" s="131">
        <v>761</v>
      </c>
      <c r="D75" s="131">
        <v>299</v>
      </c>
      <c r="E75" s="131">
        <v>462</v>
      </c>
      <c r="F75" s="131">
        <v>1.7999999999999999E-2</v>
      </c>
    </row>
    <row r="76" spans="1:6">
      <c r="A76" s="129" t="s">
        <v>1290</v>
      </c>
      <c r="B76" s="131"/>
      <c r="C76" s="131">
        <v>349</v>
      </c>
      <c r="D76" s="131">
        <v>151</v>
      </c>
      <c r="E76" s="131">
        <v>198</v>
      </c>
      <c r="F76" s="131">
        <v>1.2999999999999999E-2</v>
      </c>
    </row>
    <row r="77" spans="1:6">
      <c r="A77" s="129" t="s">
        <v>1291</v>
      </c>
      <c r="B77" s="131"/>
      <c r="C77" s="131">
        <v>949</v>
      </c>
      <c r="D77" s="131">
        <v>311</v>
      </c>
      <c r="E77" s="131">
        <v>638</v>
      </c>
      <c r="F77" s="131">
        <v>1.7999999999999999E-2</v>
      </c>
    </row>
    <row r="78" spans="1:6">
      <c r="A78" s="129" t="s">
        <v>1292</v>
      </c>
      <c r="B78" s="131"/>
      <c r="C78" s="131">
        <v>349</v>
      </c>
      <c r="D78" s="131">
        <v>151</v>
      </c>
      <c r="E78" s="131">
        <v>198</v>
      </c>
      <c r="F78" s="131">
        <v>1.2999999999999999E-2</v>
      </c>
    </row>
    <row r="79" spans="1:6">
      <c r="A79" s="129" t="s">
        <v>1293</v>
      </c>
      <c r="B79" s="131"/>
      <c r="C79" s="131">
        <v>1137.5</v>
      </c>
      <c r="D79" s="131">
        <v>312.5</v>
      </c>
      <c r="E79" s="131">
        <v>825</v>
      </c>
      <c r="F79" s="131">
        <v>1.7999999999999999E-2</v>
      </c>
    </row>
    <row r="80" spans="1:6">
      <c r="A80" s="129" t="s">
        <v>1294</v>
      </c>
      <c r="B80" s="131"/>
      <c r="C80" s="131">
        <v>229.25</v>
      </c>
      <c r="D80" s="131">
        <v>135.75</v>
      </c>
      <c r="E80" s="131">
        <v>93.5</v>
      </c>
      <c r="F80" s="131">
        <v>1.2999999999999999E-2</v>
      </c>
    </row>
    <row r="81" spans="1:6">
      <c r="A81" s="129" t="s">
        <v>1295</v>
      </c>
      <c r="B81" s="131"/>
      <c r="C81" s="131">
        <v>761</v>
      </c>
      <c r="D81" s="131">
        <v>299</v>
      </c>
      <c r="E81" s="131">
        <v>462</v>
      </c>
      <c r="F81" s="131">
        <v>1.7999999999999999E-2</v>
      </c>
    </row>
    <row r="82" spans="1:6">
      <c r="A82" s="129" t="s">
        <v>1296</v>
      </c>
      <c r="B82" s="131"/>
      <c r="C82" s="131">
        <v>229.25</v>
      </c>
      <c r="D82" s="131">
        <v>135.75</v>
      </c>
      <c r="E82" s="131">
        <v>93.5</v>
      </c>
      <c r="F82" s="131">
        <v>1.2999999999999999E-2</v>
      </c>
    </row>
    <row r="83" spans="1:6">
      <c r="A83" s="129" t="s">
        <v>1297</v>
      </c>
      <c r="B83" s="131"/>
      <c r="C83" s="131">
        <v>761</v>
      </c>
      <c r="D83" s="131">
        <v>299</v>
      </c>
      <c r="E83" s="131">
        <v>462</v>
      </c>
      <c r="F83" s="131">
        <v>1.7999999999999999E-2</v>
      </c>
    </row>
    <row r="84" spans="1:6">
      <c r="A84" s="129" t="s">
        <v>1298</v>
      </c>
      <c r="B84" s="131"/>
      <c r="C84" s="131">
        <v>229.25</v>
      </c>
      <c r="D84" s="131">
        <v>135.75</v>
      </c>
      <c r="E84" s="131">
        <v>93.5</v>
      </c>
      <c r="F84" s="131">
        <v>1.2999999999999999E-2</v>
      </c>
    </row>
    <row r="85" spans="1:6">
      <c r="A85" s="129" t="s">
        <v>1299</v>
      </c>
      <c r="B85" s="131"/>
      <c r="C85" s="131">
        <v>761</v>
      </c>
      <c r="D85" s="131">
        <v>299</v>
      </c>
      <c r="E85" s="131">
        <v>462</v>
      </c>
      <c r="F85" s="131">
        <v>1.7999999999999999E-2</v>
      </c>
    </row>
    <row r="86" spans="1:6">
      <c r="A86" s="129" t="s">
        <v>1300</v>
      </c>
      <c r="B86" s="131"/>
      <c r="C86" s="131">
        <v>422</v>
      </c>
      <c r="D86" s="131">
        <v>158</v>
      </c>
      <c r="E86" s="131">
        <v>264</v>
      </c>
      <c r="F86" s="131">
        <v>1.2999999999999999E-2</v>
      </c>
    </row>
    <row r="87" spans="1:6">
      <c r="A87" s="129" t="s">
        <v>1301</v>
      </c>
      <c r="B87" s="131"/>
      <c r="C87" s="131">
        <v>978.5</v>
      </c>
      <c r="D87" s="131">
        <v>351.5</v>
      </c>
      <c r="E87" s="131">
        <v>627</v>
      </c>
      <c r="F87" s="131">
        <v>1.7999999999999999E-2</v>
      </c>
    </row>
    <row r="88" spans="1:6">
      <c r="A88" s="129" t="s">
        <v>1302</v>
      </c>
      <c r="B88" s="131"/>
      <c r="C88" s="131">
        <v>229.75</v>
      </c>
      <c r="D88" s="131">
        <v>125.25</v>
      </c>
      <c r="E88" s="131">
        <v>104.5</v>
      </c>
      <c r="F88" s="131">
        <v>1.2999999999999999E-2</v>
      </c>
    </row>
    <row r="89" spans="1:6">
      <c r="A89" s="129" t="s">
        <v>1303</v>
      </c>
      <c r="B89" s="131"/>
      <c r="C89" s="131">
        <v>769.5</v>
      </c>
      <c r="D89" s="131">
        <v>340.5</v>
      </c>
      <c r="E89" s="131">
        <v>429</v>
      </c>
      <c r="F89" s="131">
        <v>1.7999999999999999E-2</v>
      </c>
    </row>
    <row r="90" spans="1:6">
      <c r="A90" s="129" t="s">
        <v>1304</v>
      </c>
      <c r="B90" s="131"/>
      <c r="C90" s="131">
        <v>349</v>
      </c>
      <c r="D90" s="131">
        <v>151</v>
      </c>
      <c r="E90" s="131">
        <v>198</v>
      </c>
      <c r="F90" s="131">
        <v>1.2999999999999999E-2</v>
      </c>
    </row>
    <row r="91" spans="1:6">
      <c r="A91" s="129" t="s">
        <v>1305</v>
      </c>
      <c r="B91" s="131"/>
      <c r="C91" s="131">
        <v>769.5</v>
      </c>
      <c r="D91" s="131">
        <v>340.5</v>
      </c>
      <c r="E91" s="131">
        <v>429</v>
      </c>
      <c r="F91" s="131">
        <v>1.7999999999999999E-2</v>
      </c>
    </row>
    <row r="92" spans="1:6">
      <c r="A92" s="129" t="s">
        <v>1306</v>
      </c>
      <c r="B92" s="131"/>
      <c r="C92" s="131">
        <v>349</v>
      </c>
      <c r="D92" s="131">
        <v>151</v>
      </c>
      <c r="E92" s="131">
        <v>198</v>
      </c>
      <c r="F92" s="131">
        <v>1.2999999999999999E-2</v>
      </c>
    </row>
    <row r="93" spans="1:6">
      <c r="A93" s="129" t="s">
        <v>1307</v>
      </c>
      <c r="B93" s="131"/>
      <c r="C93" s="131">
        <v>978.5</v>
      </c>
      <c r="D93" s="131">
        <v>351.5</v>
      </c>
      <c r="E93" s="131">
        <v>627</v>
      </c>
      <c r="F93" s="131">
        <v>1.7999999999999999E-2</v>
      </c>
    </row>
    <row r="94" spans="1:6">
      <c r="A94" s="129" t="s">
        <v>1308</v>
      </c>
      <c r="B94" s="131"/>
      <c r="C94" s="131">
        <v>495</v>
      </c>
      <c r="D94" s="131">
        <v>165</v>
      </c>
      <c r="E94" s="131">
        <v>330</v>
      </c>
      <c r="F94" s="131">
        <v>1.2999999999999999E-2</v>
      </c>
    </row>
    <row r="95" spans="1:6">
      <c r="A95" s="129" t="s">
        <v>1309</v>
      </c>
      <c r="B95" s="131"/>
      <c r="C95" s="131">
        <v>1145</v>
      </c>
      <c r="D95" s="131">
        <v>375</v>
      </c>
      <c r="E95" s="131">
        <v>770</v>
      </c>
      <c r="F95" s="131">
        <v>1.7999999999999999E-2</v>
      </c>
    </row>
    <row r="96" spans="1:6">
      <c r="A96" s="129" t="s">
        <v>1310</v>
      </c>
      <c r="B96" s="131"/>
      <c r="C96" s="131">
        <v>422</v>
      </c>
      <c r="D96" s="131">
        <v>158</v>
      </c>
      <c r="E96" s="131">
        <v>264</v>
      </c>
      <c r="F96" s="131">
        <v>1.2999999999999999E-2</v>
      </c>
    </row>
    <row r="97" spans="1:6">
      <c r="A97" s="129" t="s">
        <v>1311</v>
      </c>
      <c r="B97" s="131"/>
      <c r="C97" s="131">
        <v>1145</v>
      </c>
      <c r="D97" s="131">
        <v>375</v>
      </c>
      <c r="E97" s="131">
        <v>770</v>
      </c>
      <c r="F97" s="131">
        <v>1.7999999999999999E-2</v>
      </c>
    </row>
    <row r="98" spans="1:6">
      <c r="A98" s="129" t="s">
        <v>1312</v>
      </c>
      <c r="B98" s="131"/>
      <c r="C98" s="131">
        <v>422</v>
      </c>
      <c r="D98" s="131">
        <v>158</v>
      </c>
      <c r="E98" s="131">
        <v>264</v>
      </c>
      <c r="F98" s="131">
        <v>1.2999999999999999E-2</v>
      </c>
    </row>
    <row r="99" spans="1:6">
      <c r="A99" s="129" t="s">
        <v>1313</v>
      </c>
      <c r="B99" s="131"/>
      <c r="C99" s="131">
        <v>1145</v>
      </c>
      <c r="D99" s="131">
        <v>375</v>
      </c>
      <c r="E99" s="131">
        <v>770</v>
      </c>
      <c r="F99" s="131">
        <v>1.7999999999999999E-2</v>
      </c>
    </row>
    <row r="100" spans="1:6">
      <c r="A100" s="129" t="s">
        <v>1314</v>
      </c>
      <c r="B100" s="131"/>
      <c r="C100" s="131">
        <v>422</v>
      </c>
      <c r="D100" s="131">
        <v>158</v>
      </c>
      <c r="E100" s="131">
        <v>264</v>
      </c>
      <c r="F100" s="131">
        <v>1.2999999999999999E-2</v>
      </c>
    </row>
    <row r="101" spans="1:6">
      <c r="A101" s="129" t="s">
        <v>1315</v>
      </c>
      <c r="B101" s="131"/>
      <c r="C101" s="131">
        <v>877.5</v>
      </c>
      <c r="D101" s="131">
        <v>272.5</v>
      </c>
      <c r="E101" s="131">
        <v>605</v>
      </c>
      <c r="F101" s="131">
        <v>1.7999999999999999E-2</v>
      </c>
    </row>
    <row r="102" spans="1:6">
      <c r="A102" s="129" t="s">
        <v>1316</v>
      </c>
      <c r="B102" s="131"/>
      <c r="C102" s="131">
        <v>401</v>
      </c>
      <c r="D102" s="131">
        <v>159</v>
      </c>
      <c r="E102" s="131">
        <v>242</v>
      </c>
      <c r="F102" s="131">
        <v>1.2999999999999999E-2</v>
      </c>
    </row>
    <row r="103" spans="1:6">
      <c r="A103" s="129" t="s">
        <v>1317</v>
      </c>
      <c r="B103" s="131"/>
      <c r="C103" s="131">
        <v>825</v>
      </c>
      <c r="D103" s="131">
        <v>275</v>
      </c>
      <c r="E103" s="131">
        <v>550</v>
      </c>
      <c r="F103" s="131">
        <v>1.7999999999999999E-2</v>
      </c>
    </row>
    <row r="104" spans="1:6">
      <c r="A104" s="129" t="s">
        <v>1318</v>
      </c>
      <c r="B104" s="131"/>
      <c r="C104" s="131">
        <v>422</v>
      </c>
      <c r="D104" s="131">
        <v>158</v>
      </c>
      <c r="E104" s="131">
        <v>264</v>
      </c>
      <c r="F104" s="131">
        <v>1.2999999999999999E-2</v>
      </c>
    </row>
    <row r="105" spans="1:6">
      <c r="A105" s="129" t="s">
        <v>1319</v>
      </c>
      <c r="B105" s="131"/>
      <c r="C105" s="131">
        <v>825</v>
      </c>
      <c r="D105" s="131">
        <v>275</v>
      </c>
      <c r="E105" s="131">
        <v>550</v>
      </c>
      <c r="F105" s="131">
        <v>1.7999999999999999E-2</v>
      </c>
    </row>
    <row r="106" spans="1:6">
      <c r="A106" s="129" t="s">
        <v>1320</v>
      </c>
      <c r="B106" s="131"/>
      <c r="C106" s="131">
        <v>422</v>
      </c>
      <c r="D106" s="131">
        <v>158</v>
      </c>
      <c r="E106" s="131">
        <v>264</v>
      </c>
      <c r="F106" s="131">
        <v>1.2999999999999999E-2</v>
      </c>
    </row>
    <row r="107" spans="1:6">
      <c r="A107" s="129" t="s">
        <v>1321</v>
      </c>
      <c r="B107" s="131"/>
      <c r="C107" s="131">
        <v>846</v>
      </c>
      <c r="D107" s="131">
        <v>274</v>
      </c>
      <c r="E107" s="131">
        <v>572</v>
      </c>
      <c r="F107" s="131">
        <v>1.7999999999999999E-2</v>
      </c>
    </row>
    <row r="108" spans="1:6">
      <c r="A108" s="129" t="s">
        <v>1322</v>
      </c>
      <c r="B108" s="131"/>
      <c r="C108" s="131">
        <v>422</v>
      </c>
      <c r="D108" s="131">
        <v>158</v>
      </c>
      <c r="E108" s="131">
        <v>264</v>
      </c>
      <c r="F108" s="131">
        <v>1.2999999999999999E-2</v>
      </c>
    </row>
    <row r="109" spans="1:6">
      <c r="A109" s="129" t="s">
        <v>1323</v>
      </c>
      <c r="B109" s="131"/>
      <c r="C109" s="131">
        <v>825</v>
      </c>
      <c r="D109" s="131">
        <v>275</v>
      </c>
      <c r="E109" s="131">
        <v>550</v>
      </c>
      <c r="F109" s="131">
        <v>1.7999999999999999E-2</v>
      </c>
    </row>
    <row r="110" spans="1:6">
      <c r="A110" s="129" t="s">
        <v>1324</v>
      </c>
      <c r="B110" s="131"/>
      <c r="C110" s="131">
        <v>228.25</v>
      </c>
      <c r="D110" s="131">
        <v>156.75</v>
      </c>
      <c r="E110" s="131">
        <v>71.5</v>
      </c>
      <c r="F110" s="131">
        <v>1.2999999999999999E-2</v>
      </c>
    </row>
    <row r="111" spans="1:6">
      <c r="A111" s="129" t="s">
        <v>1325</v>
      </c>
      <c r="B111" s="131"/>
      <c r="C111" s="131">
        <v>832.5</v>
      </c>
      <c r="D111" s="131">
        <v>337.5</v>
      </c>
      <c r="E111" s="131">
        <v>495</v>
      </c>
      <c r="F111" s="131">
        <v>1.2999999999999999E-2</v>
      </c>
    </row>
    <row r="112" spans="1:6">
      <c r="A112" s="129" t="s">
        <v>1326</v>
      </c>
      <c r="B112" s="131"/>
      <c r="C112" s="131">
        <v>345.5</v>
      </c>
      <c r="D112" s="131">
        <v>224.5</v>
      </c>
      <c r="E112" s="131">
        <v>121</v>
      </c>
      <c r="F112" s="131">
        <v>1.2999999999999999E-2</v>
      </c>
    </row>
    <row r="113" spans="1:6">
      <c r="A113" s="129" t="s">
        <v>1327</v>
      </c>
      <c r="B113" s="131"/>
      <c r="C113" s="131">
        <v>871</v>
      </c>
      <c r="D113" s="131">
        <v>409</v>
      </c>
      <c r="E113" s="131">
        <v>462</v>
      </c>
      <c r="F113" s="131">
        <v>1.7999999999999999E-2</v>
      </c>
    </row>
    <row r="114" spans="1:6">
      <c r="A114" s="129" t="s">
        <v>1328</v>
      </c>
      <c r="B114" s="131"/>
      <c r="C114" s="131">
        <v>345.5</v>
      </c>
      <c r="D114" s="131">
        <v>224.5</v>
      </c>
      <c r="E114" s="131">
        <v>121</v>
      </c>
      <c r="F114" s="131">
        <v>1.2999999999999999E-2</v>
      </c>
    </row>
    <row r="115" spans="1:6">
      <c r="A115" s="129" t="s">
        <v>1329</v>
      </c>
      <c r="B115" s="131"/>
      <c r="C115" s="131">
        <v>871</v>
      </c>
      <c r="D115" s="131">
        <v>409</v>
      </c>
      <c r="E115" s="131">
        <v>462</v>
      </c>
      <c r="F115" s="131">
        <v>1.7999999999999999E-2</v>
      </c>
    </row>
    <row r="116" spans="1:6">
      <c r="A116" s="129" t="s">
        <v>1330</v>
      </c>
      <c r="B116" s="131"/>
      <c r="C116" s="131">
        <v>228.25</v>
      </c>
      <c r="D116" s="131">
        <v>156.75</v>
      </c>
      <c r="E116" s="131">
        <v>71.5</v>
      </c>
      <c r="F116" s="131">
        <v>1.2999999999999999E-2</v>
      </c>
    </row>
    <row r="117" spans="1:6">
      <c r="A117" s="129" t="s">
        <v>1331</v>
      </c>
      <c r="B117" s="131"/>
      <c r="C117" s="131">
        <v>717</v>
      </c>
      <c r="D117" s="131">
        <v>343</v>
      </c>
      <c r="E117" s="131">
        <v>374</v>
      </c>
      <c r="F117" s="131">
        <v>1.7999999999999999E-2</v>
      </c>
    </row>
    <row r="118" spans="1:6">
      <c r="A118" s="129" t="s">
        <v>1332</v>
      </c>
      <c r="B118" s="131"/>
      <c r="C118" s="131">
        <v>228.25</v>
      </c>
      <c r="D118" s="131">
        <v>156.75</v>
      </c>
      <c r="E118" s="131">
        <v>71.5</v>
      </c>
      <c r="F118" s="131">
        <v>1.2999999999999999E-2</v>
      </c>
    </row>
    <row r="119" spans="1:6">
      <c r="A119" s="129" t="s">
        <v>1333</v>
      </c>
      <c r="B119" s="131"/>
      <c r="C119" s="131">
        <v>738</v>
      </c>
      <c r="D119" s="131">
        <v>342</v>
      </c>
      <c r="E119" s="131">
        <v>396</v>
      </c>
      <c r="F119" s="131">
        <v>1.7999999999999999E-2</v>
      </c>
    </row>
    <row r="120" spans="1:6">
      <c r="A120" s="129" t="s">
        <v>1334</v>
      </c>
      <c r="B120" s="131"/>
      <c r="C120" s="131">
        <v>228.25</v>
      </c>
      <c r="D120" s="131">
        <v>156.75</v>
      </c>
      <c r="E120" s="131">
        <v>71.5</v>
      </c>
      <c r="F120" s="131">
        <v>1.2999999999999999E-2</v>
      </c>
    </row>
    <row r="121" spans="1:6">
      <c r="A121" s="129" t="s">
        <v>1335</v>
      </c>
      <c r="B121" s="131"/>
      <c r="C121" s="131">
        <v>738</v>
      </c>
      <c r="D121" s="131">
        <v>342</v>
      </c>
      <c r="E121" s="131">
        <v>396</v>
      </c>
      <c r="F121" s="131">
        <v>1.7999999999999999E-2</v>
      </c>
    </row>
    <row r="122" spans="1:6">
      <c r="A122" s="129" t="s">
        <v>1336</v>
      </c>
      <c r="B122" s="131"/>
      <c r="C122" s="131">
        <v>345.5</v>
      </c>
      <c r="D122" s="131">
        <v>224.5</v>
      </c>
      <c r="E122" s="131">
        <v>121</v>
      </c>
      <c r="F122" s="131">
        <v>1.2999999999999999E-2</v>
      </c>
    </row>
    <row r="123" spans="1:6">
      <c r="A123" s="129" t="s">
        <v>1337</v>
      </c>
      <c r="B123" s="131"/>
      <c r="C123" s="131">
        <v>892</v>
      </c>
      <c r="D123" s="131">
        <v>408</v>
      </c>
      <c r="E123" s="131">
        <v>484</v>
      </c>
      <c r="F123" s="131">
        <v>1.7999999999999999E-2</v>
      </c>
    </row>
    <row r="124" spans="1:6">
      <c r="A124" s="129" t="s">
        <v>1338</v>
      </c>
      <c r="B124" s="131"/>
      <c r="C124" s="131">
        <v>356.5</v>
      </c>
      <c r="D124" s="131">
        <v>213.5</v>
      </c>
      <c r="E124" s="131">
        <v>143</v>
      </c>
      <c r="F124" s="131">
        <v>1.2999999999999999E-2</v>
      </c>
    </row>
    <row r="125" spans="1:6">
      <c r="A125" s="129" t="s">
        <v>1339</v>
      </c>
      <c r="B125" s="131"/>
      <c r="C125" s="131">
        <v>429.5</v>
      </c>
      <c r="D125" s="131">
        <v>220.5</v>
      </c>
      <c r="E125" s="131">
        <v>209</v>
      </c>
      <c r="F125" s="131">
        <v>1.2999999999999999E-2</v>
      </c>
    </row>
    <row r="126" spans="1:6">
      <c r="A126" s="129" t="s">
        <v>1340</v>
      </c>
      <c r="B126" s="131"/>
      <c r="C126" s="131">
        <v>235</v>
      </c>
      <c r="D126" s="131">
        <v>125</v>
      </c>
      <c r="E126" s="131">
        <v>110</v>
      </c>
      <c r="F126" s="131">
        <v>1.2999999999999999E-2</v>
      </c>
    </row>
    <row r="127" spans="1:6">
      <c r="A127" s="129" t="s">
        <v>1341</v>
      </c>
      <c r="B127" s="131"/>
      <c r="C127" s="131">
        <v>429.5</v>
      </c>
      <c r="D127" s="131">
        <v>220.5</v>
      </c>
      <c r="E127" s="131">
        <v>209</v>
      </c>
      <c r="F127" s="131">
        <v>1.2999999999999999E-2</v>
      </c>
    </row>
    <row r="128" spans="1:6">
      <c r="A128" s="129" t="s">
        <v>1342</v>
      </c>
      <c r="B128" s="131"/>
      <c r="C128" s="131">
        <v>235</v>
      </c>
      <c r="D128" s="131">
        <v>125</v>
      </c>
      <c r="E128" s="131">
        <v>110</v>
      </c>
      <c r="F128" s="131">
        <v>1.2999999999999999E-2</v>
      </c>
    </row>
    <row r="129" spans="1:6">
      <c r="A129" s="129" t="s">
        <v>1343</v>
      </c>
      <c r="B129" s="131"/>
      <c r="C129" s="131">
        <v>235</v>
      </c>
      <c r="D129" s="131">
        <v>125</v>
      </c>
      <c r="E129" s="131">
        <v>110</v>
      </c>
      <c r="F129" s="131">
        <v>1.2999999999999999E-2</v>
      </c>
    </row>
    <row r="130" spans="1:6">
      <c r="A130" s="129" t="s">
        <v>1344</v>
      </c>
      <c r="B130" s="131"/>
      <c r="C130" s="131">
        <v>235</v>
      </c>
      <c r="D130" s="131">
        <v>125</v>
      </c>
      <c r="E130" s="131">
        <v>110</v>
      </c>
      <c r="F130" s="131">
        <v>1.2999999999999999E-2</v>
      </c>
    </row>
    <row r="131" spans="1:6">
      <c r="A131" s="129" t="s">
        <v>1345</v>
      </c>
      <c r="B131" s="131"/>
      <c r="C131" s="131">
        <v>234.5</v>
      </c>
      <c r="D131" s="131">
        <v>135.5</v>
      </c>
      <c r="E131" s="131">
        <v>99</v>
      </c>
      <c r="F131" s="131">
        <v>1.2999999999999999E-2</v>
      </c>
    </row>
    <row r="132" spans="1:6">
      <c r="A132" s="129" t="s">
        <v>1346</v>
      </c>
      <c r="B132" s="131"/>
      <c r="C132" s="131">
        <v>360</v>
      </c>
      <c r="D132" s="131">
        <v>140</v>
      </c>
      <c r="E132" s="131">
        <v>220</v>
      </c>
      <c r="F132" s="131">
        <v>1.2999999999999999E-2</v>
      </c>
    </row>
    <row r="133" spans="1:6">
      <c r="A133" s="129" t="s">
        <v>1347</v>
      </c>
      <c r="B133" s="131"/>
      <c r="C133" s="131">
        <v>359.5</v>
      </c>
      <c r="D133" s="131">
        <v>150.5</v>
      </c>
      <c r="E133" s="131">
        <v>209</v>
      </c>
      <c r="F133" s="131">
        <v>1.2999999999999999E-2</v>
      </c>
    </row>
    <row r="134" spans="1:6">
      <c r="A134" s="129" t="s">
        <v>1348</v>
      </c>
      <c r="B134" s="131"/>
      <c r="C134" s="131">
        <v>234.5</v>
      </c>
      <c r="D134" s="131">
        <v>135.5</v>
      </c>
      <c r="E134" s="131">
        <v>99</v>
      </c>
      <c r="F134" s="131">
        <v>1.2999999999999999E-2</v>
      </c>
    </row>
    <row r="135" spans="1:6">
      <c r="A135" s="129" t="s">
        <v>1349</v>
      </c>
      <c r="B135" s="131"/>
      <c r="C135" s="131">
        <v>234.5</v>
      </c>
      <c r="D135" s="131">
        <v>135.5</v>
      </c>
      <c r="E135" s="131">
        <v>99</v>
      </c>
      <c r="F135" s="131">
        <v>1.2999999999999999E-2</v>
      </c>
    </row>
    <row r="136" spans="1:6">
      <c r="A136" s="129" t="s">
        <v>1350</v>
      </c>
      <c r="B136" s="131"/>
      <c r="C136" s="131">
        <v>234.5</v>
      </c>
      <c r="D136" s="131">
        <v>135.5</v>
      </c>
      <c r="E136" s="131">
        <v>99</v>
      </c>
      <c r="F136" s="131">
        <v>1.2999999999999999E-2</v>
      </c>
    </row>
    <row r="137" spans="1:6">
      <c r="A137" s="129" t="s">
        <v>1351</v>
      </c>
      <c r="B137" s="131"/>
      <c r="C137" s="131">
        <v>391</v>
      </c>
      <c r="D137" s="131">
        <v>149</v>
      </c>
      <c r="E137" s="131">
        <v>242</v>
      </c>
      <c r="F137" s="131">
        <v>1.2999999999999999E-2</v>
      </c>
    </row>
    <row r="138" spans="1:6">
      <c r="A138" s="129" t="s">
        <v>1352</v>
      </c>
      <c r="B138" s="131"/>
      <c r="C138" s="131">
        <v>235</v>
      </c>
      <c r="D138" s="131">
        <v>125</v>
      </c>
      <c r="E138" s="131">
        <v>110</v>
      </c>
      <c r="F138" s="131">
        <v>1.2999999999999999E-2</v>
      </c>
    </row>
    <row r="139" spans="1:6">
      <c r="A139" s="129" t="s">
        <v>1353</v>
      </c>
      <c r="B139" s="131"/>
      <c r="C139" s="131">
        <v>328</v>
      </c>
      <c r="D139" s="131">
        <v>152</v>
      </c>
      <c r="E139" s="131">
        <v>176</v>
      </c>
      <c r="F139" s="131">
        <v>1.2999999999999999E-2</v>
      </c>
    </row>
    <row r="140" spans="1:6">
      <c r="A140" s="129" t="s">
        <v>1354</v>
      </c>
      <c r="B140" s="131"/>
      <c r="C140" s="131">
        <v>328</v>
      </c>
      <c r="D140" s="131">
        <v>152</v>
      </c>
      <c r="E140" s="131">
        <v>176</v>
      </c>
      <c r="F140" s="131">
        <v>1.2999999999999999E-2</v>
      </c>
    </row>
    <row r="141" spans="1:6">
      <c r="A141" s="129" t="s">
        <v>1355</v>
      </c>
      <c r="B141" s="131"/>
      <c r="C141" s="131">
        <v>432.5</v>
      </c>
      <c r="D141" s="131">
        <v>157.5</v>
      </c>
      <c r="E141" s="131">
        <v>275</v>
      </c>
      <c r="F141" s="131">
        <v>1.2999999999999999E-2</v>
      </c>
    </row>
    <row r="142" spans="1:6">
      <c r="A142" s="129" t="s">
        <v>1356</v>
      </c>
      <c r="B142" s="131"/>
      <c r="C142" s="131">
        <v>391</v>
      </c>
      <c r="D142" s="131">
        <v>149</v>
      </c>
      <c r="E142" s="131">
        <v>242</v>
      </c>
      <c r="F142" s="131">
        <v>1.2999999999999999E-2</v>
      </c>
    </row>
    <row r="143" spans="1:6">
      <c r="A143" s="129" t="s">
        <v>1357</v>
      </c>
      <c r="B143" s="131"/>
      <c r="C143" s="131">
        <v>391</v>
      </c>
      <c r="D143" s="131">
        <v>149</v>
      </c>
      <c r="E143" s="131">
        <v>242</v>
      </c>
      <c r="F143" s="131">
        <v>1.2999999999999999E-2</v>
      </c>
    </row>
    <row r="144" spans="1:6">
      <c r="A144" s="129" t="s">
        <v>1358</v>
      </c>
      <c r="B144" s="131"/>
      <c r="C144" s="131">
        <v>412</v>
      </c>
      <c r="D144" s="131">
        <v>148</v>
      </c>
      <c r="E144" s="131">
        <v>264</v>
      </c>
      <c r="F144" s="131">
        <v>1.2999999999999999E-2</v>
      </c>
    </row>
    <row r="145" spans="1:6">
      <c r="A145" s="129" t="s">
        <v>1359</v>
      </c>
      <c r="B145" s="131"/>
      <c r="C145" s="131">
        <v>412</v>
      </c>
      <c r="D145" s="131">
        <v>148</v>
      </c>
      <c r="E145" s="131">
        <v>264</v>
      </c>
      <c r="F145" s="131">
        <v>1.2999999999999999E-2</v>
      </c>
    </row>
    <row r="146" spans="1:6">
      <c r="A146" s="129" t="s">
        <v>1360</v>
      </c>
      <c r="B146" s="131"/>
      <c r="C146" s="131">
        <v>412</v>
      </c>
      <c r="D146" s="131">
        <v>148</v>
      </c>
      <c r="E146" s="131">
        <v>264</v>
      </c>
      <c r="F146" s="131">
        <v>1.2999999999999999E-2</v>
      </c>
    </row>
    <row r="147" spans="1:6">
      <c r="A147" s="129" t="s">
        <v>1361</v>
      </c>
      <c r="B147" s="131"/>
      <c r="C147" s="131">
        <v>412</v>
      </c>
      <c r="D147" s="131">
        <v>148</v>
      </c>
      <c r="E147" s="131">
        <v>264</v>
      </c>
      <c r="F147" s="131">
        <v>1.2999999999999999E-2</v>
      </c>
    </row>
    <row r="148" spans="1:6">
      <c r="A148" s="129" t="s">
        <v>1362</v>
      </c>
      <c r="B148" s="131"/>
      <c r="C148" s="131">
        <v>412</v>
      </c>
      <c r="D148" s="131">
        <v>148</v>
      </c>
      <c r="E148" s="131">
        <v>264</v>
      </c>
      <c r="F148" s="131">
        <v>1.2999999999999999E-2</v>
      </c>
    </row>
    <row r="149" spans="1:6">
      <c r="A149" s="129" t="s">
        <v>1363</v>
      </c>
      <c r="B149" s="131"/>
      <c r="C149" s="131">
        <v>235</v>
      </c>
      <c r="D149" s="131">
        <v>125</v>
      </c>
      <c r="E149" s="131">
        <v>110</v>
      </c>
      <c r="F149" s="131">
        <v>1.2999999999999999E-2</v>
      </c>
    </row>
    <row r="150" spans="1:6">
      <c r="A150" s="129" t="s">
        <v>1364</v>
      </c>
      <c r="B150" s="131"/>
      <c r="C150" s="131">
        <v>358</v>
      </c>
      <c r="D150" s="131">
        <v>182</v>
      </c>
      <c r="E150" s="131">
        <v>176</v>
      </c>
      <c r="F150" s="131">
        <v>1.2999999999999999E-2</v>
      </c>
    </row>
    <row r="151" spans="1:6">
      <c r="A151" s="129" t="s">
        <v>1365</v>
      </c>
      <c r="B151" s="131"/>
      <c r="C151" s="131">
        <v>358</v>
      </c>
      <c r="D151" s="131">
        <v>182</v>
      </c>
      <c r="E151" s="131">
        <v>176</v>
      </c>
      <c r="F151" s="131">
        <v>1.2999999999999999E-2</v>
      </c>
    </row>
    <row r="152" spans="1:6">
      <c r="A152" s="129" t="s">
        <v>1366</v>
      </c>
      <c r="B152" s="131"/>
      <c r="C152" s="131">
        <v>235</v>
      </c>
      <c r="D152" s="131">
        <v>125</v>
      </c>
      <c r="E152" s="131">
        <v>110</v>
      </c>
      <c r="F152" s="131">
        <v>1.2999999999999999E-2</v>
      </c>
    </row>
    <row r="153" spans="1:6">
      <c r="A153" s="129" t="s">
        <v>1367</v>
      </c>
      <c r="B153" s="131"/>
      <c r="C153" s="131">
        <v>235</v>
      </c>
      <c r="D153" s="131">
        <v>125</v>
      </c>
      <c r="E153" s="131">
        <v>110</v>
      </c>
      <c r="F153" s="131">
        <v>1.2999999999999999E-2</v>
      </c>
    </row>
    <row r="154" spans="1:6">
      <c r="A154" s="129" t="s">
        <v>1368</v>
      </c>
      <c r="B154" s="131"/>
      <c r="C154" s="131">
        <v>235</v>
      </c>
      <c r="D154" s="131">
        <v>125</v>
      </c>
      <c r="E154" s="131">
        <v>110</v>
      </c>
      <c r="F154" s="131">
        <v>1.2999999999999999E-2</v>
      </c>
    </row>
    <row r="155" spans="1:6">
      <c r="A155" s="129" t="s">
        <v>1369</v>
      </c>
      <c r="B155" s="131"/>
      <c r="C155" s="131">
        <v>358</v>
      </c>
      <c r="D155" s="131">
        <v>182</v>
      </c>
      <c r="E155" s="131">
        <v>176</v>
      </c>
      <c r="F155" s="131">
        <v>1.2999999999999999E-2</v>
      </c>
    </row>
    <row r="156" spans="1:6">
      <c r="A156" s="129" t="s">
        <v>1370</v>
      </c>
      <c r="B156" s="131"/>
      <c r="C156" s="131">
        <v>390</v>
      </c>
      <c r="D156" s="131">
        <v>170</v>
      </c>
      <c r="E156" s="131">
        <v>220</v>
      </c>
      <c r="F156" s="131">
        <v>1.2999999999999999E-2</v>
      </c>
    </row>
    <row r="157" spans="1:6">
      <c r="A157" s="129" t="s">
        <v>1371</v>
      </c>
      <c r="B157" s="131"/>
      <c r="C157" s="131">
        <v>1005.5</v>
      </c>
      <c r="D157" s="131">
        <v>444.5</v>
      </c>
      <c r="E157" s="131">
        <v>561</v>
      </c>
      <c r="F157" s="131">
        <v>1.7999999999999999E-2</v>
      </c>
    </row>
    <row r="158" spans="1:6">
      <c r="A158" s="129" t="s">
        <v>1372</v>
      </c>
      <c r="B158" s="131"/>
      <c r="C158" s="131">
        <v>462</v>
      </c>
      <c r="D158" s="131">
        <v>198</v>
      </c>
      <c r="E158" s="131">
        <v>264</v>
      </c>
      <c r="F158" s="131">
        <v>1.2999999999999999E-2</v>
      </c>
    </row>
    <row r="159" spans="1:6">
      <c r="A159" s="129" t="s">
        <v>1373</v>
      </c>
      <c r="B159" s="131"/>
      <c r="C159" s="131">
        <v>1005.5</v>
      </c>
      <c r="D159" s="131">
        <v>444.5</v>
      </c>
      <c r="E159" s="131">
        <v>561</v>
      </c>
      <c r="F159" s="131">
        <v>1.7999999999999999E-2</v>
      </c>
    </row>
    <row r="160" spans="1:6">
      <c r="A160" s="129" t="s">
        <v>1374</v>
      </c>
      <c r="B160" s="131"/>
      <c r="C160" s="131">
        <v>256.5</v>
      </c>
      <c r="D160" s="131">
        <v>113.5</v>
      </c>
      <c r="E160" s="131">
        <v>143</v>
      </c>
      <c r="F160" s="131">
        <v>1.2999999999999999E-2</v>
      </c>
    </row>
    <row r="161" spans="1:6">
      <c r="A161" s="129" t="s">
        <v>1375</v>
      </c>
      <c r="B161" s="131"/>
      <c r="C161" s="131">
        <v>900.5</v>
      </c>
      <c r="D161" s="131">
        <v>449.5</v>
      </c>
      <c r="E161" s="131">
        <v>451</v>
      </c>
      <c r="F161" s="131">
        <v>1.7999999999999999E-2</v>
      </c>
    </row>
    <row r="162" spans="1:6">
      <c r="A162" s="129" t="s">
        <v>1376</v>
      </c>
      <c r="B162" s="131"/>
      <c r="C162" s="131">
        <v>462</v>
      </c>
      <c r="D162" s="131">
        <v>198</v>
      </c>
      <c r="E162" s="131">
        <v>264</v>
      </c>
      <c r="F162" s="131">
        <v>1.2999999999999999E-2</v>
      </c>
    </row>
    <row r="163" spans="1:6">
      <c r="A163" s="129" t="s">
        <v>1377</v>
      </c>
      <c r="B163" s="131"/>
      <c r="C163" s="131">
        <v>1005.5</v>
      </c>
      <c r="D163" s="131">
        <v>444.5</v>
      </c>
      <c r="E163" s="131">
        <v>561</v>
      </c>
      <c r="F163" s="131">
        <v>1.7999999999999999E-2</v>
      </c>
    </row>
    <row r="164" spans="1:6">
      <c r="A164" s="129" t="s">
        <v>1378</v>
      </c>
      <c r="B164" s="131"/>
      <c r="C164" s="131">
        <v>256.5</v>
      </c>
      <c r="D164" s="131">
        <v>113.5</v>
      </c>
      <c r="E164" s="131">
        <v>143</v>
      </c>
      <c r="F164" s="131">
        <v>1.2999999999999999E-2</v>
      </c>
    </row>
    <row r="165" spans="1:6">
      <c r="A165" s="129" t="s">
        <v>1379</v>
      </c>
      <c r="B165" s="131"/>
      <c r="C165" s="131">
        <v>900.5</v>
      </c>
      <c r="D165" s="131">
        <v>449.5</v>
      </c>
      <c r="E165" s="131">
        <v>451</v>
      </c>
      <c r="F165" s="131">
        <v>1.7999999999999999E-2</v>
      </c>
    </row>
    <row r="166" spans="1:6">
      <c r="A166" s="129" t="s">
        <v>1380</v>
      </c>
      <c r="B166" s="131"/>
      <c r="C166" s="131">
        <v>256.5</v>
      </c>
      <c r="D166" s="131">
        <v>113.5</v>
      </c>
      <c r="E166" s="131">
        <v>143</v>
      </c>
      <c r="F166" s="131">
        <v>1.2999999999999999E-2</v>
      </c>
    </row>
    <row r="167" spans="1:6">
      <c r="A167" s="129" t="s">
        <v>1381</v>
      </c>
      <c r="B167" s="131"/>
      <c r="C167" s="131">
        <v>900.5</v>
      </c>
      <c r="D167" s="131">
        <v>449.5</v>
      </c>
      <c r="E167" s="131">
        <v>451</v>
      </c>
      <c r="F167" s="131">
        <v>1.7999999999999999E-2</v>
      </c>
    </row>
    <row r="168" spans="1:6">
      <c r="A168" s="129" t="s">
        <v>1382</v>
      </c>
      <c r="B168" s="131"/>
      <c r="C168" s="131">
        <v>256.5</v>
      </c>
      <c r="D168" s="131">
        <v>113.5</v>
      </c>
      <c r="E168" s="131">
        <v>143</v>
      </c>
      <c r="F168" s="131">
        <v>1.2999999999999999E-2</v>
      </c>
    </row>
    <row r="169" spans="1:6">
      <c r="A169" s="129" t="s">
        <v>1383</v>
      </c>
      <c r="B169" s="131"/>
      <c r="C169" s="131">
        <v>900.5</v>
      </c>
      <c r="D169" s="131">
        <v>449.5</v>
      </c>
      <c r="E169" s="131">
        <v>451</v>
      </c>
      <c r="F169" s="131">
        <v>1.7999999999999999E-2</v>
      </c>
    </row>
    <row r="170" spans="1:6">
      <c r="A170" s="129" t="s">
        <v>1384</v>
      </c>
      <c r="B170" s="131"/>
      <c r="C170" s="131">
        <v>255.5</v>
      </c>
      <c r="D170" s="131">
        <v>134.5</v>
      </c>
      <c r="E170" s="131">
        <v>121</v>
      </c>
      <c r="F170" s="131">
        <v>1.2999999999999999E-2</v>
      </c>
    </row>
    <row r="171" spans="1:6">
      <c r="A171" s="129" t="s">
        <v>1385</v>
      </c>
      <c r="B171" s="131"/>
      <c r="C171" s="131">
        <v>844.5</v>
      </c>
      <c r="D171" s="131">
        <v>305.5</v>
      </c>
      <c r="E171" s="131">
        <v>539</v>
      </c>
      <c r="F171" s="131">
        <v>1.7999999999999999E-2</v>
      </c>
    </row>
    <row r="172" spans="1:6">
      <c r="A172" s="129" t="s">
        <v>1386</v>
      </c>
      <c r="B172" s="131"/>
      <c r="C172" s="131">
        <v>391</v>
      </c>
      <c r="D172" s="131">
        <v>149</v>
      </c>
      <c r="E172" s="131">
        <v>242</v>
      </c>
      <c r="F172" s="131">
        <v>1.2999999999999999E-2</v>
      </c>
    </row>
    <row r="173" spans="1:6">
      <c r="A173" s="129" t="s">
        <v>1387</v>
      </c>
      <c r="B173" s="131"/>
      <c r="C173" s="131">
        <v>1033</v>
      </c>
      <c r="D173" s="131">
        <v>307</v>
      </c>
      <c r="E173" s="131">
        <v>726</v>
      </c>
      <c r="F173" s="131">
        <v>1.7999999999999999E-2</v>
      </c>
    </row>
    <row r="174" spans="1:6">
      <c r="A174" s="129" t="s">
        <v>1388</v>
      </c>
      <c r="B174" s="131"/>
      <c r="C174" s="131">
        <v>391</v>
      </c>
      <c r="D174" s="131">
        <v>149</v>
      </c>
      <c r="E174" s="131">
        <v>242</v>
      </c>
      <c r="F174" s="131">
        <v>1.2999999999999999E-2</v>
      </c>
    </row>
    <row r="175" spans="1:6">
      <c r="A175" s="129" t="s">
        <v>1389</v>
      </c>
      <c r="B175" s="131"/>
      <c r="C175" s="131">
        <v>1137.5</v>
      </c>
      <c r="D175" s="131">
        <v>312.5</v>
      </c>
      <c r="E175" s="131">
        <v>825</v>
      </c>
      <c r="F175" s="131">
        <v>1.7999999999999999E-2</v>
      </c>
    </row>
    <row r="176" spans="1:6">
      <c r="A176" s="129" t="s">
        <v>1390</v>
      </c>
      <c r="B176" s="131"/>
      <c r="C176" s="131">
        <v>255.5</v>
      </c>
      <c r="D176" s="131">
        <v>134.5</v>
      </c>
      <c r="E176" s="131">
        <v>121</v>
      </c>
      <c r="F176" s="131">
        <v>1.2999999999999999E-2</v>
      </c>
    </row>
    <row r="177" spans="1:6">
      <c r="A177" s="129" t="s">
        <v>1391</v>
      </c>
      <c r="B177" s="131"/>
      <c r="C177" s="131">
        <v>844.5</v>
      </c>
      <c r="D177" s="131">
        <v>305.5</v>
      </c>
      <c r="E177" s="131">
        <v>539</v>
      </c>
      <c r="F177" s="131">
        <v>1.7999999999999999E-2</v>
      </c>
    </row>
    <row r="178" spans="1:6">
      <c r="A178" s="129" t="s">
        <v>1392</v>
      </c>
      <c r="B178" s="131"/>
      <c r="C178" s="131">
        <v>266</v>
      </c>
      <c r="D178" s="131">
        <v>134</v>
      </c>
      <c r="E178" s="131">
        <v>132</v>
      </c>
      <c r="F178" s="131">
        <v>1.2999999999999999E-2</v>
      </c>
    </row>
    <row r="179" spans="1:6">
      <c r="A179" s="129" t="s">
        <v>1393</v>
      </c>
      <c r="B179" s="131"/>
      <c r="C179" s="131">
        <v>844.5</v>
      </c>
      <c r="D179" s="131">
        <v>305.5</v>
      </c>
      <c r="E179" s="131">
        <v>539</v>
      </c>
      <c r="F179" s="131">
        <v>1.7999999999999999E-2</v>
      </c>
    </row>
    <row r="180" spans="1:6">
      <c r="A180" s="129" t="s">
        <v>1394</v>
      </c>
      <c r="B180" s="131"/>
      <c r="C180" s="131">
        <v>255.5</v>
      </c>
      <c r="D180" s="131">
        <v>134.5</v>
      </c>
      <c r="E180" s="131">
        <v>121</v>
      </c>
      <c r="F180" s="131">
        <v>1.2999999999999999E-2</v>
      </c>
    </row>
    <row r="181" spans="1:6">
      <c r="A181" s="129" t="s">
        <v>1395</v>
      </c>
      <c r="B181" s="131"/>
      <c r="C181" s="131">
        <v>844.5</v>
      </c>
      <c r="D181" s="131">
        <v>305.5</v>
      </c>
      <c r="E181" s="131">
        <v>539</v>
      </c>
      <c r="F181" s="131">
        <v>1.7999999999999999E-2</v>
      </c>
    </row>
    <row r="182" spans="1:6">
      <c r="A182" s="129" t="s">
        <v>1396</v>
      </c>
      <c r="B182" s="131"/>
      <c r="C182" s="131">
        <v>463.5</v>
      </c>
      <c r="D182" s="131">
        <v>166.5</v>
      </c>
      <c r="E182" s="131">
        <v>297</v>
      </c>
      <c r="F182" s="131">
        <v>1.2999999999999999E-2</v>
      </c>
    </row>
    <row r="183" spans="1:6">
      <c r="A183" s="129" t="s">
        <v>1397</v>
      </c>
      <c r="B183" s="131"/>
      <c r="C183" s="131">
        <v>1029.5</v>
      </c>
      <c r="D183" s="131">
        <v>380.5</v>
      </c>
      <c r="E183" s="131">
        <v>649</v>
      </c>
      <c r="F183" s="131">
        <v>1.7999999999999999E-2</v>
      </c>
    </row>
    <row r="184" spans="1:6">
      <c r="A184" s="129" t="s">
        <v>1398</v>
      </c>
      <c r="B184" s="131"/>
      <c r="C184" s="131">
        <v>255.5</v>
      </c>
      <c r="D184" s="131">
        <v>134.5</v>
      </c>
      <c r="E184" s="131">
        <v>121</v>
      </c>
      <c r="F184" s="131">
        <v>1.2999999999999999E-2</v>
      </c>
    </row>
    <row r="185" spans="1:6">
      <c r="A185" s="129" t="s">
        <v>1399</v>
      </c>
      <c r="B185" s="131"/>
      <c r="C185" s="131">
        <v>852.5</v>
      </c>
      <c r="D185" s="131">
        <v>357.5</v>
      </c>
      <c r="E185" s="131">
        <v>495</v>
      </c>
      <c r="F185" s="131">
        <v>1.7999999999999999E-2</v>
      </c>
    </row>
    <row r="186" spans="1:6">
      <c r="A186" s="129" t="s">
        <v>1400</v>
      </c>
      <c r="B186" s="131"/>
      <c r="C186" s="131">
        <v>390.5</v>
      </c>
      <c r="D186" s="131">
        <v>159.5</v>
      </c>
      <c r="E186" s="131">
        <v>231</v>
      </c>
      <c r="F186" s="131">
        <v>1.2999999999999999E-2</v>
      </c>
    </row>
    <row r="187" spans="1:6">
      <c r="A187" s="129" t="s">
        <v>1401</v>
      </c>
      <c r="B187" s="131"/>
      <c r="C187" s="131">
        <v>852.5</v>
      </c>
      <c r="D187" s="131">
        <v>357.5</v>
      </c>
      <c r="E187" s="131">
        <v>495</v>
      </c>
      <c r="F187" s="131">
        <v>1.7999999999999999E-2</v>
      </c>
    </row>
    <row r="188" spans="1:6">
      <c r="A188" s="129" t="s">
        <v>1402</v>
      </c>
      <c r="B188" s="131"/>
      <c r="C188" s="131">
        <v>390.5</v>
      </c>
      <c r="D188" s="131">
        <v>159.5</v>
      </c>
      <c r="E188" s="131">
        <v>231</v>
      </c>
      <c r="F188" s="131">
        <v>1.2999999999999999E-2</v>
      </c>
    </row>
    <row r="189" spans="1:6">
      <c r="A189" s="129" t="s">
        <v>1403</v>
      </c>
      <c r="B189" s="131"/>
      <c r="C189" s="131">
        <v>1029.5</v>
      </c>
      <c r="D189" s="131">
        <v>380.5</v>
      </c>
      <c r="E189" s="131">
        <v>649</v>
      </c>
      <c r="F189" s="131">
        <v>1.7999999999999999E-2</v>
      </c>
    </row>
    <row r="190" spans="1:6">
      <c r="A190" s="129" t="s">
        <v>1404</v>
      </c>
      <c r="B190" s="131"/>
      <c r="C190" s="131">
        <v>568</v>
      </c>
      <c r="D190" s="131">
        <v>172</v>
      </c>
      <c r="E190" s="131">
        <v>396</v>
      </c>
      <c r="F190" s="131">
        <v>1.2999999999999999E-2</v>
      </c>
    </row>
    <row r="191" spans="1:6">
      <c r="A191" s="129" t="s">
        <v>1405</v>
      </c>
      <c r="B191" s="131"/>
      <c r="C191" s="131">
        <v>1133.5</v>
      </c>
      <c r="D191" s="131">
        <v>396.5</v>
      </c>
      <c r="E191" s="131">
        <v>737</v>
      </c>
      <c r="F191" s="131">
        <v>1.7999999999999999E-2</v>
      </c>
    </row>
    <row r="192" spans="1:6">
      <c r="A192" s="129" t="s">
        <v>1406</v>
      </c>
      <c r="B192" s="131"/>
      <c r="C192" s="131">
        <v>463.5</v>
      </c>
      <c r="D192" s="131">
        <v>166.5</v>
      </c>
      <c r="E192" s="131">
        <v>297</v>
      </c>
      <c r="F192" s="131">
        <v>1.2999999999999999E-2</v>
      </c>
    </row>
    <row r="193" spans="1:6">
      <c r="A193" s="129" t="s">
        <v>1407</v>
      </c>
      <c r="B193" s="131"/>
      <c r="C193" s="131">
        <v>1133.5</v>
      </c>
      <c r="D193" s="131">
        <v>396.5</v>
      </c>
      <c r="E193" s="131">
        <v>737</v>
      </c>
      <c r="F193" s="131">
        <v>1.7999999999999999E-2</v>
      </c>
    </row>
    <row r="194" spans="1:6">
      <c r="A194" s="129" t="s">
        <v>1408</v>
      </c>
      <c r="B194" s="131"/>
      <c r="C194" s="131">
        <v>463.5</v>
      </c>
      <c r="D194" s="131">
        <v>166.5</v>
      </c>
      <c r="E194" s="131">
        <v>297</v>
      </c>
      <c r="F194" s="131">
        <v>1.2999999999999999E-2</v>
      </c>
    </row>
    <row r="195" spans="1:6">
      <c r="A195" s="129" t="s">
        <v>1409</v>
      </c>
      <c r="B195" s="131"/>
      <c r="C195" s="131">
        <v>1133.5</v>
      </c>
      <c r="D195" s="131">
        <v>396.5</v>
      </c>
      <c r="E195" s="131">
        <v>737</v>
      </c>
      <c r="F195" s="131">
        <v>1.7999999999999999E-2</v>
      </c>
    </row>
    <row r="196" spans="1:6">
      <c r="A196" s="129" t="s">
        <v>1410</v>
      </c>
      <c r="B196" s="131"/>
      <c r="C196" s="131">
        <v>464</v>
      </c>
      <c r="D196" s="131">
        <v>156</v>
      </c>
      <c r="E196" s="131">
        <v>308</v>
      </c>
      <c r="F196" s="131">
        <v>1.2999999999999999E-2</v>
      </c>
    </row>
    <row r="197" spans="1:6">
      <c r="A197" s="129" t="s">
        <v>1411</v>
      </c>
      <c r="B197" s="131"/>
      <c r="C197" s="131">
        <v>930</v>
      </c>
      <c r="D197" s="131">
        <v>270</v>
      </c>
      <c r="E197" s="131">
        <v>660</v>
      </c>
      <c r="F197" s="131">
        <v>1.7999999999999999E-2</v>
      </c>
    </row>
    <row r="198" spans="1:6">
      <c r="A198" s="129" t="s">
        <v>1412</v>
      </c>
      <c r="B198" s="131"/>
      <c r="C198" s="131">
        <v>453.5</v>
      </c>
      <c r="D198" s="131">
        <v>156.5</v>
      </c>
      <c r="E198" s="131">
        <v>297</v>
      </c>
      <c r="F198" s="131">
        <v>1.2999999999999999E-2</v>
      </c>
    </row>
    <row r="199" spans="1:6">
      <c r="A199" s="129" t="s">
        <v>1413</v>
      </c>
      <c r="B199" s="131"/>
      <c r="C199" s="131">
        <v>909</v>
      </c>
      <c r="D199" s="131">
        <v>271</v>
      </c>
      <c r="E199" s="131">
        <v>638</v>
      </c>
      <c r="F199" s="131">
        <v>1.7999999999999999E-2</v>
      </c>
    </row>
    <row r="200" spans="1:6">
      <c r="A200" s="129" t="s">
        <v>1414</v>
      </c>
      <c r="B200" s="131"/>
      <c r="C200" s="131">
        <v>464</v>
      </c>
      <c r="D200" s="131">
        <v>156</v>
      </c>
      <c r="E200" s="131">
        <v>308</v>
      </c>
      <c r="F200" s="131">
        <v>1.2999999999999999E-2</v>
      </c>
    </row>
    <row r="201" spans="1:6">
      <c r="A201" s="129" t="s">
        <v>1415</v>
      </c>
      <c r="B201" s="131"/>
      <c r="C201" s="131">
        <v>909</v>
      </c>
      <c r="D201" s="131">
        <v>271</v>
      </c>
      <c r="E201" s="131">
        <v>638</v>
      </c>
      <c r="F201" s="131">
        <v>1.7999999999999999E-2</v>
      </c>
    </row>
    <row r="202" spans="1:6">
      <c r="A202" s="129" t="s">
        <v>1416</v>
      </c>
      <c r="B202" s="131"/>
      <c r="C202" s="131">
        <v>464</v>
      </c>
      <c r="D202" s="131">
        <v>156</v>
      </c>
      <c r="E202" s="131">
        <v>308</v>
      </c>
      <c r="F202" s="131">
        <v>1.2999999999999999E-2</v>
      </c>
    </row>
    <row r="203" spans="1:6">
      <c r="A203" s="129" t="s">
        <v>1417</v>
      </c>
      <c r="B203" s="131"/>
      <c r="C203" s="131">
        <v>930</v>
      </c>
      <c r="D203" s="131">
        <v>270</v>
      </c>
      <c r="E203" s="131">
        <v>660</v>
      </c>
      <c r="F203" s="131">
        <v>1.7999999999999999E-2</v>
      </c>
    </row>
    <row r="204" spans="1:6">
      <c r="A204" s="129" t="s">
        <v>1418</v>
      </c>
      <c r="B204" s="131"/>
      <c r="C204" s="131">
        <v>464</v>
      </c>
      <c r="D204" s="131">
        <v>156</v>
      </c>
      <c r="E204" s="131">
        <v>308</v>
      </c>
      <c r="F204" s="131">
        <v>1.2999999999999999E-2</v>
      </c>
    </row>
    <row r="205" spans="1:6">
      <c r="A205" s="129" t="s">
        <v>1419</v>
      </c>
      <c r="B205" s="131"/>
      <c r="C205" s="131">
        <v>909</v>
      </c>
      <c r="D205" s="131">
        <v>271</v>
      </c>
      <c r="E205" s="131">
        <v>638</v>
      </c>
      <c r="F205" s="131">
        <v>1.7999999999999999E-2</v>
      </c>
    </row>
    <row r="206" spans="1:6">
      <c r="A206" s="129" t="s">
        <v>1420</v>
      </c>
      <c r="B206" s="131"/>
      <c r="C206" s="131">
        <v>255</v>
      </c>
      <c r="D206" s="131">
        <v>145</v>
      </c>
      <c r="E206" s="131">
        <v>110</v>
      </c>
      <c r="F206" s="131">
        <v>1.2999999999999999E-2</v>
      </c>
    </row>
    <row r="207" spans="1:6">
      <c r="A207" s="129" t="s">
        <v>1421</v>
      </c>
      <c r="B207" s="131"/>
      <c r="C207" s="131">
        <v>906</v>
      </c>
      <c r="D207" s="131">
        <v>334</v>
      </c>
      <c r="E207" s="131">
        <v>572</v>
      </c>
      <c r="F207" s="131">
        <v>1.7999999999999999E-2</v>
      </c>
    </row>
    <row r="208" spans="1:6">
      <c r="A208" s="129" t="s">
        <v>1422</v>
      </c>
      <c r="B208" s="131"/>
      <c r="C208" s="131">
        <v>389</v>
      </c>
      <c r="D208" s="131">
        <v>191</v>
      </c>
      <c r="E208" s="131">
        <v>198</v>
      </c>
      <c r="F208" s="131">
        <v>1.2999999999999999E-2</v>
      </c>
    </row>
    <row r="209" spans="1:6">
      <c r="A209" s="129" t="s">
        <v>1423</v>
      </c>
      <c r="B209" s="131"/>
      <c r="C209" s="131">
        <v>953</v>
      </c>
      <c r="D209" s="131">
        <v>447</v>
      </c>
      <c r="E209" s="131">
        <v>506</v>
      </c>
      <c r="F209" s="131">
        <v>1.7999999999999999E-2</v>
      </c>
    </row>
    <row r="210" spans="1:6">
      <c r="A210" s="129" t="s">
        <v>1424</v>
      </c>
      <c r="B210" s="131"/>
      <c r="C210" s="131">
        <v>389</v>
      </c>
      <c r="D210" s="131">
        <v>191</v>
      </c>
      <c r="E210" s="131">
        <v>198</v>
      </c>
      <c r="F210" s="131">
        <v>1.2999999999999999E-2</v>
      </c>
    </row>
    <row r="211" spans="1:6">
      <c r="A211" s="129" t="s">
        <v>1425</v>
      </c>
      <c r="B211" s="131"/>
      <c r="C211" s="131">
        <v>953</v>
      </c>
      <c r="D211" s="131">
        <v>447</v>
      </c>
      <c r="E211" s="131">
        <v>506</v>
      </c>
      <c r="F211" s="131">
        <v>1.7999999999999999E-2</v>
      </c>
    </row>
    <row r="212" spans="1:6">
      <c r="A212" s="129" t="s">
        <v>1426</v>
      </c>
      <c r="B212" s="131"/>
      <c r="C212" s="131">
        <v>255</v>
      </c>
      <c r="D212" s="131">
        <v>145</v>
      </c>
      <c r="E212" s="131">
        <v>110</v>
      </c>
      <c r="F212" s="131">
        <v>1.2999999999999999E-2</v>
      </c>
    </row>
    <row r="213" spans="1:6">
      <c r="A213" s="129" t="s">
        <v>1427</v>
      </c>
      <c r="B213" s="131"/>
      <c r="C213" s="131">
        <v>790.5</v>
      </c>
      <c r="D213" s="131">
        <v>339.5</v>
      </c>
      <c r="E213" s="131">
        <v>451</v>
      </c>
      <c r="F213" s="131">
        <v>1.7999999999999999E-2</v>
      </c>
    </row>
    <row r="214" spans="1:6">
      <c r="A214" s="129" t="s">
        <v>1428</v>
      </c>
      <c r="B214" s="131"/>
      <c r="C214" s="131">
        <v>255</v>
      </c>
      <c r="D214" s="131">
        <v>145</v>
      </c>
      <c r="E214" s="131">
        <v>110</v>
      </c>
      <c r="F214" s="131">
        <v>1.2999999999999999E-2</v>
      </c>
    </row>
    <row r="215" spans="1:6">
      <c r="A215" s="129" t="s">
        <v>1429</v>
      </c>
      <c r="B215" s="131"/>
      <c r="C215" s="131">
        <v>822</v>
      </c>
      <c r="D215" s="131">
        <v>338</v>
      </c>
      <c r="E215" s="131">
        <v>484</v>
      </c>
      <c r="F215" s="131">
        <v>1.7999999999999999E-2</v>
      </c>
    </row>
    <row r="216" spans="1:6">
      <c r="A216" s="129" t="s">
        <v>1430</v>
      </c>
      <c r="B216" s="131"/>
      <c r="C216" s="131">
        <v>255</v>
      </c>
      <c r="D216" s="131">
        <v>145</v>
      </c>
      <c r="E216" s="131">
        <v>110</v>
      </c>
      <c r="F216" s="131">
        <v>1.2999999999999999E-2</v>
      </c>
    </row>
    <row r="217" spans="1:6">
      <c r="A217" s="129" t="s">
        <v>1431</v>
      </c>
      <c r="B217" s="131"/>
      <c r="C217" s="131">
        <v>822</v>
      </c>
      <c r="D217" s="131">
        <v>338</v>
      </c>
      <c r="E217" s="131">
        <v>484</v>
      </c>
      <c r="F217" s="131">
        <v>1.7999999999999999E-2</v>
      </c>
    </row>
    <row r="218" spans="1:6">
      <c r="A218" s="129" t="s">
        <v>1432</v>
      </c>
      <c r="B218" s="131"/>
      <c r="C218" s="131">
        <v>389</v>
      </c>
      <c r="D218" s="131">
        <v>191</v>
      </c>
      <c r="E218" s="131">
        <v>198</v>
      </c>
      <c r="F218" s="131">
        <v>1.2999999999999999E-2</v>
      </c>
    </row>
    <row r="219" spans="1:6">
      <c r="A219" s="129" t="s">
        <v>1433</v>
      </c>
      <c r="B219" s="131"/>
      <c r="C219" s="131">
        <v>953</v>
      </c>
      <c r="D219" s="131">
        <v>447</v>
      </c>
      <c r="E219" s="131">
        <v>506</v>
      </c>
      <c r="F219" s="131">
        <v>1.7999999999999999E-2</v>
      </c>
    </row>
    <row r="220" spans="1:6">
      <c r="A220" s="129" t="s">
        <v>1434</v>
      </c>
      <c r="B220" s="131"/>
      <c r="C220" s="131">
        <v>537</v>
      </c>
      <c r="D220" s="131">
        <v>163</v>
      </c>
      <c r="E220" s="131">
        <v>374</v>
      </c>
      <c r="F220" s="131">
        <v>1.2999999999999999E-2</v>
      </c>
    </row>
    <row r="221" spans="1:6">
      <c r="A221" s="129" t="s">
        <v>1435</v>
      </c>
      <c r="B221" s="131"/>
      <c r="C221" s="131">
        <v>925</v>
      </c>
      <c r="D221" s="131">
        <v>375</v>
      </c>
      <c r="E221" s="131">
        <v>550</v>
      </c>
      <c r="F221" s="131">
        <v>1.7999999999999999E-2</v>
      </c>
    </row>
    <row r="222" spans="1:6">
      <c r="A222" s="129" t="s">
        <v>1436</v>
      </c>
      <c r="B222" s="131"/>
      <c r="C222" s="131">
        <v>638</v>
      </c>
      <c r="D222" s="131">
        <v>242</v>
      </c>
      <c r="E222" s="131">
        <v>396</v>
      </c>
      <c r="F222" s="131">
        <v>1.2999999999999999E-2</v>
      </c>
    </row>
    <row r="223" spans="1:6">
      <c r="A223" s="129" t="s">
        <v>1437</v>
      </c>
      <c r="B223" s="131"/>
      <c r="C223" s="131">
        <v>1023.5</v>
      </c>
      <c r="D223" s="131">
        <v>506.5</v>
      </c>
      <c r="E223" s="131">
        <v>517</v>
      </c>
      <c r="F223" s="131">
        <v>1.7999999999999999E-2</v>
      </c>
    </row>
    <row r="224" spans="1:6">
      <c r="A224" s="129" t="s">
        <v>1438</v>
      </c>
      <c r="B224" s="131"/>
      <c r="C224" s="131">
        <v>638</v>
      </c>
      <c r="D224" s="131">
        <v>242</v>
      </c>
      <c r="E224" s="131">
        <v>396</v>
      </c>
      <c r="F224" s="131">
        <v>1.2999999999999999E-2</v>
      </c>
    </row>
    <row r="225" spans="1:6">
      <c r="A225" s="129" t="s">
        <v>1439</v>
      </c>
      <c r="B225" s="131"/>
      <c r="C225" s="131">
        <v>1023.5</v>
      </c>
      <c r="D225" s="131">
        <v>506.5</v>
      </c>
      <c r="E225" s="131">
        <v>517</v>
      </c>
      <c r="F225" s="131">
        <v>1.7999999999999999E-2</v>
      </c>
    </row>
    <row r="226" spans="1:6">
      <c r="A226" s="129" t="s">
        <v>1440</v>
      </c>
      <c r="B226" s="131"/>
      <c r="C226" s="131">
        <v>536.5</v>
      </c>
      <c r="D226" s="131">
        <v>173.5</v>
      </c>
      <c r="E226" s="131">
        <v>363</v>
      </c>
      <c r="F226" s="131">
        <v>1.2999999999999999E-2</v>
      </c>
    </row>
    <row r="227" spans="1:6">
      <c r="A227" s="129" t="s">
        <v>1441</v>
      </c>
      <c r="B227" s="131"/>
      <c r="C227" s="131">
        <v>925</v>
      </c>
      <c r="D227" s="131">
        <v>375</v>
      </c>
      <c r="E227" s="131">
        <v>550</v>
      </c>
      <c r="F227" s="131">
        <v>1.7999999999999999E-2</v>
      </c>
    </row>
    <row r="228" spans="1:6">
      <c r="A228" s="129" t="s">
        <v>1442</v>
      </c>
      <c r="B228" s="131"/>
      <c r="C228" s="131">
        <v>536.5</v>
      </c>
      <c r="D228" s="131">
        <v>173.5</v>
      </c>
      <c r="E228" s="131">
        <v>363</v>
      </c>
      <c r="F228" s="131">
        <v>1.2999999999999999E-2</v>
      </c>
    </row>
    <row r="229" spans="1:6">
      <c r="A229" s="129" t="s">
        <v>1443</v>
      </c>
      <c r="B229" s="131"/>
      <c r="C229" s="131">
        <v>925</v>
      </c>
      <c r="D229" s="131">
        <v>375</v>
      </c>
      <c r="E229" s="131">
        <v>550</v>
      </c>
      <c r="F229" s="131">
        <v>1.7999999999999999E-2</v>
      </c>
    </row>
    <row r="230" spans="1:6">
      <c r="A230" s="129" t="s">
        <v>1444</v>
      </c>
      <c r="B230" s="131"/>
      <c r="C230" s="131">
        <v>536.5</v>
      </c>
      <c r="D230" s="131">
        <v>173.5</v>
      </c>
      <c r="E230" s="131">
        <v>363</v>
      </c>
      <c r="F230" s="131">
        <v>1.2999999999999999E-2</v>
      </c>
    </row>
    <row r="231" spans="1:6">
      <c r="A231" s="129" t="s">
        <v>1445</v>
      </c>
      <c r="B231" s="131"/>
      <c r="C231" s="131">
        <v>925</v>
      </c>
      <c r="D231" s="131">
        <v>375</v>
      </c>
      <c r="E231" s="131">
        <v>550</v>
      </c>
      <c r="F231" s="131">
        <v>1.7999999999999999E-2</v>
      </c>
    </row>
    <row r="232" spans="1:6">
      <c r="A232" s="129" t="s">
        <v>1446</v>
      </c>
      <c r="B232" s="131"/>
      <c r="C232" s="131">
        <v>638</v>
      </c>
      <c r="D232" s="131">
        <v>242</v>
      </c>
      <c r="E232" s="131">
        <v>396</v>
      </c>
      <c r="F232" s="131">
        <v>1.2999999999999999E-2</v>
      </c>
    </row>
    <row r="233" spans="1:6">
      <c r="A233" s="129" t="s">
        <v>1447</v>
      </c>
      <c r="B233" s="131"/>
      <c r="C233" s="131">
        <v>1023.5</v>
      </c>
      <c r="D233" s="131">
        <v>506.5</v>
      </c>
      <c r="E233" s="131">
        <v>517</v>
      </c>
      <c r="F233" s="131">
        <v>1.7999999999999999E-2</v>
      </c>
    </row>
    <row r="234" spans="1:6">
      <c r="A234" s="129" t="s">
        <v>1448</v>
      </c>
      <c r="B234" s="131"/>
      <c r="C234" s="131">
        <v>1640</v>
      </c>
      <c r="D234" s="131">
        <v>760</v>
      </c>
      <c r="E234" s="131">
        <v>880</v>
      </c>
      <c r="F234" s="131">
        <v>2.9000000000000001E-2</v>
      </c>
    </row>
    <row r="235" spans="1:6">
      <c r="A235" s="129" t="s">
        <v>1449</v>
      </c>
      <c r="B235" s="131"/>
      <c r="C235" s="131">
        <v>1640</v>
      </c>
      <c r="D235" s="131">
        <v>760</v>
      </c>
      <c r="E235" s="131">
        <v>880</v>
      </c>
      <c r="F235" s="131">
        <v>2.9000000000000001E-2</v>
      </c>
    </row>
    <row r="236" spans="1:6">
      <c r="A236" s="129" t="s">
        <v>1450</v>
      </c>
      <c r="B236" s="131"/>
      <c r="C236" s="131">
        <v>1536</v>
      </c>
      <c r="D236" s="131">
        <v>744</v>
      </c>
      <c r="E236" s="131">
        <v>792</v>
      </c>
      <c r="F236" s="131">
        <v>2.9000000000000001E-2</v>
      </c>
    </row>
    <row r="237" spans="1:6">
      <c r="A237" s="129" t="s">
        <v>1451</v>
      </c>
      <c r="B237" s="131"/>
      <c r="C237" s="131">
        <v>1689.5</v>
      </c>
      <c r="D237" s="131">
        <v>820.5</v>
      </c>
      <c r="E237" s="131">
        <v>869</v>
      </c>
      <c r="F237" s="131">
        <v>2.9000000000000001E-2</v>
      </c>
    </row>
    <row r="238" spans="1:6">
      <c r="A238" s="129" t="s">
        <v>1452</v>
      </c>
      <c r="B238" s="131"/>
      <c r="C238" s="131">
        <v>1588.5</v>
      </c>
      <c r="D238" s="131">
        <v>741.5</v>
      </c>
      <c r="E238" s="131">
        <v>847</v>
      </c>
      <c r="F238" s="131">
        <v>2.9000000000000001E-2</v>
      </c>
    </row>
    <row r="239" spans="1:6">
      <c r="A239" s="129" t="s">
        <v>1453</v>
      </c>
      <c r="B239" s="131"/>
      <c r="C239" s="131">
        <v>1536</v>
      </c>
      <c r="D239" s="131">
        <v>744</v>
      </c>
      <c r="E239" s="131">
        <v>792</v>
      </c>
      <c r="F239" s="131">
        <v>2.9000000000000001E-2</v>
      </c>
    </row>
    <row r="240" spans="1:6">
      <c r="A240" s="129" t="s">
        <v>1454</v>
      </c>
      <c r="B240" s="131"/>
      <c r="C240" s="131">
        <v>1588.5</v>
      </c>
      <c r="D240" s="131">
        <v>741.5</v>
      </c>
      <c r="E240" s="131">
        <v>847</v>
      </c>
      <c r="F240" s="131">
        <v>2.9000000000000001E-2</v>
      </c>
    </row>
    <row r="241" spans="1:6">
      <c r="A241" s="129" t="s">
        <v>1455</v>
      </c>
      <c r="B241" s="131"/>
      <c r="C241" s="131">
        <v>1526</v>
      </c>
      <c r="D241" s="131">
        <v>954</v>
      </c>
      <c r="E241" s="131">
        <v>572</v>
      </c>
      <c r="F241" s="131">
        <v>2.9000000000000001E-2</v>
      </c>
    </row>
    <row r="242" spans="1:6">
      <c r="A242" s="129" t="s">
        <v>1456</v>
      </c>
      <c r="B242" s="131"/>
      <c r="C242" s="131">
        <v>1578.5</v>
      </c>
      <c r="D242" s="131">
        <v>951.5</v>
      </c>
      <c r="E242" s="131">
        <v>627</v>
      </c>
      <c r="F242" s="131">
        <v>2.9000000000000001E-2</v>
      </c>
    </row>
    <row r="243" spans="1:6">
      <c r="A243" s="129" t="s">
        <v>1457</v>
      </c>
      <c r="B243" s="131"/>
      <c r="C243" s="131">
        <v>1631</v>
      </c>
      <c r="D243" s="131">
        <v>949</v>
      </c>
      <c r="E243" s="131">
        <v>682</v>
      </c>
      <c r="F243" s="131">
        <v>2.9000000000000001E-2</v>
      </c>
    </row>
    <row r="244" spans="1:6">
      <c r="A244" s="129" t="s">
        <v>1458</v>
      </c>
      <c r="B244" s="131"/>
      <c r="C244" s="131">
        <v>1526</v>
      </c>
      <c r="D244" s="131">
        <v>954</v>
      </c>
      <c r="E244" s="131">
        <v>572</v>
      </c>
      <c r="F244" s="131">
        <v>2.9000000000000001E-2</v>
      </c>
    </row>
    <row r="245" spans="1:6">
      <c r="A245" s="129" t="s">
        <v>1459</v>
      </c>
      <c r="B245" s="131"/>
      <c r="C245" s="131">
        <v>1526</v>
      </c>
      <c r="D245" s="131">
        <v>954</v>
      </c>
      <c r="E245" s="131">
        <v>572</v>
      </c>
      <c r="F245" s="131">
        <v>2.9000000000000001E-2</v>
      </c>
    </row>
    <row r="246" spans="1:6">
      <c r="A246" s="129" t="s">
        <v>1460</v>
      </c>
      <c r="B246" s="131"/>
      <c r="C246" s="131">
        <v>1526</v>
      </c>
      <c r="D246" s="131">
        <v>954</v>
      </c>
      <c r="E246" s="131">
        <v>572</v>
      </c>
      <c r="F246" s="131">
        <v>2.9000000000000001E-2</v>
      </c>
    </row>
    <row r="247" spans="1:6">
      <c r="A247" s="129" t="s">
        <v>1461</v>
      </c>
      <c r="B247" s="131"/>
      <c r="C247" s="131">
        <v>1582.5</v>
      </c>
      <c r="D247" s="131">
        <v>867.5</v>
      </c>
      <c r="E247" s="131">
        <v>715</v>
      </c>
      <c r="F247" s="131">
        <v>2.9000000000000001E-2</v>
      </c>
    </row>
    <row r="248" spans="1:6">
      <c r="A248" s="129" t="s">
        <v>1462</v>
      </c>
      <c r="B248" s="131"/>
      <c r="C248" s="131">
        <v>1530</v>
      </c>
      <c r="D248" s="131">
        <v>870</v>
      </c>
      <c r="E248" s="131">
        <v>660</v>
      </c>
      <c r="F248" s="131">
        <v>2.9000000000000001E-2</v>
      </c>
    </row>
    <row r="249" spans="1:6">
      <c r="A249" s="129" t="s">
        <v>1463</v>
      </c>
      <c r="B249" s="131"/>
      <c r="C249" s="131">
        <v>1530</v>
      </c>
      <c r="D249" s="131">
        <v>870</v>
      </c>
      <c r="E249" s="131">
        <v>660</v>
      </c>
      <c r="F249" s="131">
        <v>2.9000000000000001E-2</v>
      </c>
    </row>
    <row r="250" spans="1:6">
      <c r="A250" s="129" t="s">
        <v>1464</v>
      </c>
      <c r="B250" s="131"/>
      <c r="C250" s="131">
        <v>1582.5</v>
      </c>
      <c r="D250" s="131">
        <v>867.5</v>
      </c>
      <c r="E250" s="131">
        <v>715</v>
      </c>
      <c r="F250" s="131">
        <v>2.9000000000000001E-2</v>
      </c>
    </row>
    <row r="251" spans="1:6">
      <c r="A251" s="129" t="s">
        <v>1465</v>
      </c>
      <c r="B251" s="131"/>
      <c r="C251" s="131">
        <v>1635</v>
      </c>
      <c r="D251" s="131">
        <v>865</v>
      </c>
      <c r="E251" s="131">
        <v>770</v>
      </c>
      <c r="F251" s="131">
        <v>2.9000000000000001E-2</v>
      </c>
    </row>
    <row r="252" spans="1:6">
      <c r="A252" s="129" t="s">
        <v>1466</v>
      </c>
      <c r="B252" s="131"/>
      <c r="C252" s="131">
        <v>1635</v>
      </c>
      <c r="D252" s="131">
        <v>865</v>
      </c>
      <c r="E252" s="131">
        <v>770</v>
      </c>
      <c r="F252" s="131">
        <v>2.9000000000000001E-2</v>
      </c>
    </row>
    <row r="253" spans="1:6">
      <c r="A253" s="129" t="s">
        <v>1467</v>
      </c>
      <c r="B253" s="131"/>
      <c r="C253" s="131">
        <v>1635</v>
      </c>
      <c r="D253" s="131">
        <v>865</v>
      </c>
      <c r="E253" s="131">
        <v>770</v>
      </c>
      <c r="F253" s="131">
        <v>2.9000000000000001E-2</v>
      </c>
    </row>
    <row r="254" spans="1:6">
      <c r="A254" s="129" t="s">
        <v>1468</v>
      </c>
      <c r="B254" s="131"/>
      <c r="C254" s="131">
        <v>1843</v>
      </c>
      <c r="D254" s="131">
        <v>897</v>
      </c>
      <c r="E254" s="131">
        <v>946</v>
      </c>
      <c r="F254" s="131">
        <v>2.9000000000000001E-2</v>
      </c>
    </row>
    <row r="255" spans="1:6">
      <c r="A255" s="129" t="s">
        <v>1469</v>
      </c>
      <c r="B255" s="131"/>
      <c r="C255" s="131">
        <v>1580.5</v>
      </c>
      <c r="D255" s="131">
        <v>909.5</v>
      </c>
      <c r="E255" s="131">
        <v>671</v>
      </c>
      <c r="F255" s="131">
        <v>2.9000000000000001E-2</v>
      </c>
    </row>
    <row r="256" spans="1:6">
      <c r="A256" s="129" t="s">
        <v>1470</v>
      </c>
      <c r="B256" s="131"/>
      <c r="C256" s="131">
        <v>1738</v>
      </c>
      <c r="D256" s="131">
        <v>902</v>
      </c>
      <c r="E256" s="131">
        <v>836</v>
      </c>
      <c r="F256" s="131">
        <v>2.9000000000000001E-2</v>
      </c>
    </row>
    <row r="257" spans="1:6">
      <c r="A257" s="129" t="s">
        <v>1471</v>
      </c>
      <c r="B257" s="131"/>
      <c r="C257" s="131">
        <v>1790.5</v>
      </c>
      <c r="D257" s="131">
        <v>899.5</v>
      </c>
      <c r="E257" s="131">
        <v>891</v>
      </c>
      <c r="F257" s="131">
        <v>2.9000000000000001E-2</v>
      </c>
    </row>
    <row r="258" spans="1:6">
      <c r="A258" s="129" t="s">
        <v>1472</v>
      </c>
      <c r="B258" s="131"/>
      <c r="C258" s="131">
        <v>1738</v>
      </c>
      <c r="D258" s="131">
        <v>902</v>
      </c>
      <c r="E258" s="131">
        <v>836</v>
      </c>
      <c r="F258" s="131">
        <v>2.9000000000000001E-2</v>
      </c>
    </row>
    <row r="259" spans="1:6">
      <c r="A259" s="129" t="s">
        <v>1473</v>
      </c>
      <c r="B259" s="131"/>
      <c r="C259" s="131">
        <v>1687.5</v>
      </c>
      <c r="D259" s="131">
        <v>862.5</v>
      </c>
      <c r="E259" s="131">
        <v>825</v>
      </c>
      <c r="F259" s="131">
        <v>2.9000000000000001E-2</v>
      </c>
    </row>
    <row r="260" spans="1:6">
      <c r="A260" s="129" t="s">
        <v>1474</v>
      </c>
      <c r="B260" s="131"/>
      <c r="C260" s="131">
        <v>1683.5</v>
      </c>
      <c r="D260" s="131">
        <v>946.5</v>
      </c>
      <c r="E260" s="131">
        <v>737</v>
      </c>
      <c r="F260" s="131">
        <v>2.9000000000000001E-2</v>
      </c>
    </row>
    <row r="261" spans="1:6">
      <c r="A261" s="129" t="s">
        <v>1475</v>
      </c>
      <c r="B261" s="131"/>
      <c r="C261" s="131">
        <v>1683.5</v>
      </c>
      <c r="D261" s="131">
        <v>946.5</v>
      </c>
      <c r="E261" s="131">
        <v>737</v>
      </c>
      <c r="F261" s="131">
        <v>2.9000000000000001E-2</v>
      </c>
    </row>
    <row r="262" spans="1:6">
      <c r="A262" s="129" t="s">
        <v>1476</v>
      </c>
      <c r="B262" s="131"/>
      <c r="C262" s="131">
        <v>1530</v>
      </c>
      <c r="D262" s="131">
        <v>870</v>
      </c>
      <c r="E262" s="131">
        <v>660</v>
      </c>
      <c r="F262" s="131">
        <v>2.9000000000000001E-2</v>
      </c>
    </row>
    <row r="263" spans="1:6">
      <c r="A263" s="129" t="s">
        <v>1477</v>
      </c>
      <c r="B263" s="131"/>
      <c r="C263" s="131">
        <v>1530</v>
      </c>
      <c r="D263" s="131">
        <v>870</v>
      </c>
      <c r="E263" s="131">
        <v>660</v>
      </c>
      <c r="F263" s="131">
        <v>2.9000000000000001E-2</v>
      </c>
    </row>
    <row r="264" spans="1:6">
      <c r="A264" s="129" t="s">
        <v>1478</v>
      </c>
      <c r="B264" s="131"/>
      <c r="C264" s="131">
        <v>1530</v>
      </c>
      <c r="D264" s="131">
        <v>870</v>
      </c>
      <c r="E264" s="131">
        <v>660</v>
      </c>
      <c r="F264" s="131">
        <v>2.9000000000000001E-2</v>
      </c>
    </row>
    <row r="265" spans="1:6">
      <c r="A265" s="129" t="s">
        <v>1479</v>
      </c>
      <c r="B265" s="131"/>
      <c r="C265" s="131">
        <v>1631</v>
      </c>
      <c r="D265" s="131">
        <v>949</v>
      </c>
      <c r="E265" s="131">
        <v>682</v>
      </c>
      <c r="F265" s="131">
        <v>2.9000000000000001E-2</v>
      </c>
    </row>
    <row r="266" spans="1:6">
      <c r="A266" s="129" t="s">
        <v>1480</v>
      </c>
      <c r="B266" s="131"/>
      <c r="C266" s="131">
        <v>400</v>
      </c>
      <c r="D266" s="131">
        <v>140</v>
      </c>
      <c r="E266" s="131">
        <v>260</v>
      </c>
      <c r="F266" s="131">
        <v>1.2999999999999999E-2</v>
      </c>
    </row>
    <row r="267" spans="1:6">
      <c r="A267" s="129" t="s">
        <v>1481</v>
      </c>
      <c r="B267" s="131"/>
      <c r="C267" s="131">
        <v>300</v>
      </c>
      <c r="D267" s="131">
        <v>180</v>
      </c>
      <c r="E267" s="131">
        <v>120</v>
      </c>
      <c r="F267" s="131">
        <v>1.2999999999999999E-2</v>
      </c>
    </row>
    <row r="268" spans="1:6">
      <c r="A268" s="129" t="s">
        <v>1482</v>
      </c>
      <c r="B268" s="131"/>
      <c r="C268" s="131">
        <v>970</v>
      </c>
      <c r="D268" s="131">
        <v>500</v>
      </c>
      <c r="E268" s="131">
        <v>470</v>
      </c>
      <c r="F268" s="131">
        <v>1.2999999999999999E-2</v>
      </c>
    </row>
    <row r="269" spans="1:6">
      <c r="A269" s="129" t="s">
        <v>1483</v>
      </c>
      <c r="B269" s="131"/>
      <c r="C269" s="131">
        <v>360</v>
      </c>
      <c r="D269" s="131">
        <v>200</v>
      </c>
      <c r="E269" s="131">
        <v>160</v>
      </c>
      <c r="F269" s="131">
        <v>1.2999999999999999E-2</v>
      </c>
    </row>
    <row r="270" spans="1:6">
      <c r="A270" s="129" t="s">
        <v>1484</v>
      </c>
      <c r="B270" s="131"/>
      <c r="C270" s="131">
        <v>970</v>
      </c>
      <c r="D270" s="131">
        <v>500</v>
      </c>
      <c r="E270" s="131">
        <v>470</v>
      </c>
      <c r="F270" s="131">
        <v>1.2999999999999999E-2</v>
      </c>
    </row>
    <row r="271" spans="1:6">
      <c r="A271" s="129" t="s">
        <v>1485</v>
      </c>
      <c r="B271" s="131"/>
      <c r="C271" s="131">
        <v>200</v>
      </c>
      <c r="D271" s="131">
        <v>140</v>
      </c>
      <c r="E271" s="131">
        <v>60</v>
      </c>
      <c r="F271" s="131">
        <v>1.2999999999999999E-2</v>
      </c>
    </row>
    <row r="272" spans="1:6">
      <c r="A272" s="129" t="s">
        <v>1486</v>
      </c>
      <c r="B272" s="131"/>
      <c r="C272" s="131">
        <v>970</v>
      </c>
      <c r="D272" s="131">
        <v>500</v>
      </c>
      <c r="E272" s="131">
        <v>470</v>
      </c>
      <c r="F272" s="131">
        <v>1.2999999999999999E-2</v>
      </c>
    </row>
    <row r="273" spans="1:6">
      <c r="A273" s="129" t="s">
        <v>1487</v>
      </c>
      <c r="B273" s="131"/>
      <c r="C273" s="131">
        <v>360</v>
      </c>
      <c r="D273" s="131">
        <v>200</v>
      </c>
      <c r="E273" s="131">
        <v>160</v>
      </c>
      <c r="F273" s="131">
        <v>1.2999999999999999E-2</v>
      </c>
    </row>
    <row r="274" spans="1:6">
      <c r="A274" s="129" t="s">
        <v>1488</v>
      </c>
      <c r="B274" s="131"/>
      <c r="C274" s="131">
        <v>970</v>
      </c>
      <c r="D274" s="131">
        <v>500</v>
      </c>
      <c r="E274" s="131">
        <v>470</v>
      </c>
      <c r="F274" s="131">
        <v>1.2999999999999999E-2</v>
      </c>
    </row>
    <row r="275" spans="1:6">
      <c r="A275" s="129" t="s">
        <v>1489</v>
      </c>
      <c r="B275" s="131"/>
      <c r="C275" s="131">
        <v>200</v>
      </c>
      <c r="D275" s="131">
        <v>140</v>
      </c>
      <c r="E275" s="131">
        <v>60</v>
      </c>
      <c r="F275" s="131">
        <v>1.2999999999999999E-2</v>
      </c>
    </row>
    <row r="276" spans="1:6">
      <c r="A276" s="129" t="s">
        <v>1490</v>
      </c>
      <c r="B276" s="131"/>
      <c r="C276" s="131">
        <v>970</v>
      </c>
      <c r="D276" s="131">
        <v>500</v>
      </c>
      <c r="E276" s="131">
        <v>470</v>
      </c>
      <c r="F276" s="131">
        <v>1.2999999999999999E-2</v>
      </c>
    </row>
    <row r="277" spans="1:6">
      <c r="A277" s="129" t="s">
        <v>1491</v>
      </c>
      <c r="B277" s="131"/>
      <c r="C277" s="131">
        <v>200</v>
      </c>
      <c r="D277" s="131">
        <v>140</v>
      </c>
      <c r="E277" s="131">
        <v>60</v>
      </c>
      <c r="F277" s="131">
        <v>1.2999999999999999E-2</v>
      </c>
    </row>
    <row r="278" spans="1:6">
      <c r="A278" s="129" t="s">
        <v>1492</v>
      </c>
      <c r="B278" s="131"/>
      <c r="C278" s="131">
        <v>970</v>
      </c>
      <c r="D278" s="131">
        <v>500</v>
      </c>
      <c r="E278" s="131">
        <v>470</v>
      </c>
      <c r="F278" s="131">
        <v>1.2999999999999999E-2</v>
      </c>
    </row>
    <row r="279" spans="1:6">
      <c r="A279" s="129" t="s">
        <v>1493</v>
      </c>
      <c r="B279" s="131"/>
      <c r="C279" s="131">
        <v>200</v>
      </c>
      <c r="D279" s="131">
        <v>140</v>
      </c>
      <c r="E279" s="131">
        <v>60</v>
      </c>
      <c r="F279" s="131">
        <v>1.2999999999999999E-2</v>
      </c>
    </row>
    <row r="280" spans="1:6">
      <c r="A280" s="129" t="s">
        <v>1494</v>
      </c>
      <c r="B280" s="131"/>
      <c r="C280" s="131">
        <v>970</v>
      </c>
      <c r="D280" s="131">
        <v>500</v>
      </c>
      <c r="E280" s="131">
        <v>470</v>
      </c>
      <c r="F280" s="131">
        <v>1.2999999999999999E-2</v>
      </c>
    </row>
    <row r="281" spans="1:6">
      <c r="A281" s="129" t="s">
        <v>1495</v>
      </c>
      <c r="B281" s="131"/>
      <c r="C281" s="131">
        <v>240</v>
      </c>
      <c r="D281" s="131">
        <v>150</v>
      </c>
      <c r="E281" s="131">
        <v>90</v>
      </c>
      <c r="F281" s="131">
        <v>1.2999999999999999E-2</v>
      </c>
    </row>
    <row r="282" spans="1:6">
      <c r="A282" s="129" t="s">
        <v>1496</v>
      </c>
      <c r="B282" s="131"/>
      <c r="C282" s="131">
        <v>900</v>
      </c>
      <c r="D282" s="131">
        <v>400</v>
      </c>
      <c r="E282" s="131">
        <v>500</v>
      </c>
      <c r="F282" s="131">
        <v>1.9E-2</v>
      </c>
    </row>
    <row r="283" spans="1:6">
      <c r="A283" s="129" t="s">
        <v>1497</v>
      </c>
      <c r="B283" s="131"/>
      <c r="C283" s="131">
        <v>280</v>
      </c>
      <c r="D283" s="131">
        <v>140</v>
      </c>
      <c r="E283" s="131">
        <v>140</v>
      </c>
      <c r="F283" s="131">
        <v>1.2999999999999999E-2</v>
      </c>
    </row>
    <row r="284" spans="1:6">
      <c r="A284" s="129" t="s">
        <v>1498</v>
      </c>
      <c r="B284" s="131"/>
      <c r="C284" s="131">
        <v>970</v>
      </c>
      <c r="D284" s="131">
        <v>450</v>
      </c>
      <c r="E284" s="131">
        <v>520</v>
      </c>
      <c r="F284" s="131">
        <v>1.9E-2</v>
      </c>
    </row>
    <row r="285" spans="1:6">
      <c r="A285" s="129" t="s">
        <v>1499</v>
      </c>
      <c r="B285" s="131"/>
      <c r="C285" s="131">
        <v>280</v>
      </c>
      <c r="D285" s="131">
        <v>160</v>
      </c>
      <c r="E285" s="131">
        <v>120</v>
      </c>
      <c r="F285" s="131">
        <v>1.2999999999999999E-2</v>
      </c>
    </row>
    <row r="286" spans="1:6">
      <c r="A286" s="129" t="s">
        <v>1500</v>
      </c>
      <c r="B286" s="131"/>
      <c r="C286" s="131">
        <v>970</v>
      </c>
      <c r="D286" s="131">
        <v>450</v>
      </c>
      <c r="E286" s="131">
        <v>520</v>
      </c>
      <c r="F286" s="131">
        <v>1.9E-2</v>
      </c>
    </row>
    <row r="287" spans="1:6">
      <c r="A287" s="129" t="s">
        <v>1501</v>
      </c>
      <c r="B287" s="131"/>
      <c r="C287" s="131">
        <v>240</v>
      </c>
      <c r="D287" s="131">
        <v>150</v>
      </c>
      <c r="E287" s="131">
        <v>90</v>
      </c>
      <c r="F287" s="131">
        <v>1.2999999999999999E-2</v>
      </c>
    </row>
    <row r="288" spans="1:6">
      <c r="A288" s="129" t="s">
        <v>1502</v>
      </c>
      <c r="B288" s="131"/>
      <c r="C288" s="131">
        <v>900</v>
      </c>
      <c r="D288" s="131">
        <v>400</v>
      </c>
      <c r="E288" s="131">
        <v>500</v>
      </c>
      <c r="F288" s="131">
        <v>1.9E-2</v>
      </c>
    </row>
    <row r="289" spans="1:6">
      <c r="A289" s="129" t="s">
        <v>1503</v>
      </c>
      <c r="B289" s="131"/>
      <c r="C289" s="131">
        <v>240</v>
      </c>
      <c r="D289" s="131">
        <v>150</v>
      </c>
      <c r="E289" s="131">
        <v>90</v>
      </c>
      <c r="F289" s="131">
        <v>1.2999999999999999E-2</v>
      </c>
    </row>
    <row r="290" spans="1:6">
      <c r="A290" s="129" t="s">
        <v>1504</v>
      </c>
      <c r="B290" s="131"/>
      <c r="C290" s="131">
        <v>900</v>
      </c>
      <c r="D290" s="131">
        <v>400</v>
      </c>
      <c r="E290" s="131">
        <v>500</v>
      </c>
      <c r="F290" s="131">
        <v>1.9E-2</v>
      </c>
    </row>
    <row r="291" spans="1:6">
      <c r="A291" s="129" t="s">
        <v>1505</v>
      </c>
      <c r="B291" s="131"/>
      <c r="C291" s="131">
        <v>240</v>
      </c>
      <c r="D291" s="131">
        <v>150</v>
      </c>
      <c r="E291" s="131">
        <v>90</v>
      </c>
      <c r="F291" s="131">
        <v>1.2999999999999999E-2</v>
      </c>
    </row>
    <row r="292" spans="1:6">
      <c r="A292" s="129" t="s">
        <v>1506</v>
      </c>
      <c r="B292" s="131"/>
      <c r="C292" s="131">
        <v>900</v>
      </c>
      <c r="D292" s="131">
        <v>400</v>
      </c>
      <c r="E292" s="131">
        <v>500</v>
      </c>
      <c r="F292" s="131">
        <v>1.9E-2</v>
      </c>
    </row>
    <row r="293" spans="1:6">
      <c r="A293" s="129" t="s">
        <v>1507</v>
      </c>
      <c r="B293" s="131"/>
      <c r="C293" s="131">
        <v>310</v>
      </c>
      <c r="D293" s="131">
        <v>170</v>
      </c>
      <c r="E293" s="131">
        <v>140</v>
      </c>
      <c r="F293" s="131">
        <v>1.2999999999999999E-2</v>
      </c>
    </row>
    <row r="294" spans="1:6">
      <c r="A294" s="129" t="s">
        <v>1508</v>
      </c>
      <c r="B294" s="131"/>
      <c r="C294" s="131">
        <v>900</v>
      </c>
      <c r="D294" s="131">
        <v>400</v>
      </c>
      <c r="E294" s="131">
        <v>500</v>
      </c>
      <c r="F294" s="131">
        <v>1.9E-2</v>
      </c>
    </row>
    <row r="295" spans="1:6">
      <c r="A295" s="129" t="s">
        <v>1509</v>
      </c>
      <c r="B295" s="131"/>
      <c r="C295" s="131">
        <v>240</v>
      </c>
      <c r="D295" s="131">
        <v>170</v>
      </c>
      <c r="E295" s="131">
        <v>70</v>
      </c>
      <c r="F295" s="131">
        <v>1.2999999999999999E-2</v>
      </c>
    </row>
    <row r="296" spans="1:6">
      <c r="A296" s="129" t="s">
        <v>1510</v>
      </c>
      <c r="B296" s="131"/>
      <c r="C296" s="131">
        <v>820</v>
      </c>
      <c r="D296" s="131">
        <v>400</v>
      </c>
      <c r="E296" s="131">
        <v>420</v>
      </c>
      <c r="F296" s="131">
        <v>1.9E-2</v>
      </c>
    </row>
    <row r="297" spans="1:6">
      <c r="A297" s="129" t="s">
        <v>1511</v>
      </c>
      <c r="B297" s="131"/>
      <c r="C297" s="131">
        <v>280</v>
      </c>
      <c r="D297" s="131">
        <v>170</v>
      </c>
      <c r="E297" s="131">
        <v>110</v>
      </c>
      <c r="F297" s="131">
        <v>1.2999999999999999E-2</v>
      </c>
    </row>
    <row r="298" spans="1:6">
      <c r="A298" s="129" t="s">
        <v>1512</v>
      </c>
      <c r="B298" s="131"/>
      <c r="C298" s="131">
        <v>820</v>
      </c>
      <c r="D298" s="131">
        <v>400</v>
      </c>
      <c r="E298" s="131">
        <v>420</v>
      </c>
      <c r="F298" s="131">
        <v>1.9E-2</v>
      </c>
    </row>
    <row r="299" spans="1:6">
      <c r="A299" s="129" t="s">
        <v>1513</v>
      </c>
      <c r="B299" s="131"/>
      <c r="C299" s="131">
        <v>280</v>
      </c>
      <c r="D299" s="131">
        <v>170</v>
      </c>
      <c r="E299" s="131">
        <v>110</v>
      </c>
      <c r="F299" s="131">
        <v>1.2999999999999999E-2</v>
      </c>
    </row>
    <row r="300" spans="1:6">
      <c r="A300" s="129" t="s">
        <v>1514</v>
      </c>
      <c r="B300" s="131"/>
      <c r="C300" s="131">
        <v>900</v>
      </c>
      <c r="D300" s="131">
        <v>400</v>
      </c>
      <c r="E300" s="131">
        <v>500</v>
      </c>
      <c r="F300" s="131">
        <v>1.9E-2</v>
      </c>
    </row>
    <row r="301" spans="1:6">
      <c r="A301" s="129" t="s">
        <v>1515</v>
      </c>
      <c r="B301" s="131"/>
      <c r="C301" s="131">
        <v>350</v>
      </c>
      <c r="D301" s="131">
        <v>170</v>
      </c>
      <c r="E301" s="131">
        <v>180</v>
      </c>
      <c r="F301" s="131">
        <v>1.2999999999999999E-2</v>
      </c>
    </row>
    <row r="302" spans="1:6">
      <c r="A302" s="129" t="s">
        <v>1516</v>
      </c>
      <c r="B302" s="131"/>
      <c r="C302" s="131">
        <v>950</v>
      </c>
      <c r="D302" s="131">
        <v>400</v>
      </c>
      <c r="E302" s="131">
        <v>550</v>
      </c>
      <c r="F302" s="131">
        <v>1.9E-2</v>
      </c>
    </row>
    <row r="303" spans="1:6">
      <c r="A303" s="129" t="s">
        <v>1517</v>
      </c>
      <c r="B303" s="131"/>
      <c r="C303" s="131">
        <v>320</v>
      </c>
      <c r="D303" s="131">
        <v>170</v>
      </c>
      <c r="E303" s="131">
        <v>150</v>
      </c>
      <c r="F303" s="131">
        <v>1.2999999999999999E-2</v>
      </c>
    </row>
    <row r="304" spans="1:6">
      <c r="A304" s="129" t="s">
        <v>1518</v>
      </c>
      <c r="B304" s="131"/>
      <c r="C304" s="131">
        <v>950</v>
      </c>
      <c r="D304" s="131">
        <v>400</v>
      </c>
      <c r="E304" s="131">
        <v>550</v>
      </c>
      <c r="F304" s="131">
        <v>1.9E-2</v>
      </c>
    </row>
    <row r="305" spans="1:6">
      <c r="A305" s="129" t="s">
        <v>1519</v>
      </c>
      <c r="B305" s="131"/>
      <c r="C305" s="131">
        <v>320</v>
      </c>
      <c r="D305" s="131">
        <v>170</v>
      </c>
      <c r="E305" s="131">
        <v>150</v>
      </c>
      <c r="F305" s="131">
        <v>1.2999999999999999E-2</v>
      </c>
    </row>
    <row r="306" spans="1:6">
      <c r="A306" s="129" t="s">
        <v>1520</v>
      </c>
      <c r="B306" s="131"/>
      <c r="C306" s="131">
        <v>950</v>
      </c>
      <c r="D306" s="131">
        <v>400</v>
      </c>
      <c r="E306" s="131">
        <v>550</v>
      </c>
      <c r="F306" s="131">
        <v>1.9E-2</v>
      </c>
    </row>
    <row r="307" spans="1:6">
      <c r="A307" s="129" t="s">
        <v>1521</v>
      </c>
      <c r="B307" s="131"/>
      <c r="C307" s="131">
        <v>320</v>
      </c>
      <c r="D307" s="131">
        <v>170</v>
      </c>
      <c r="E307" s="131">
        <v>150</v>
      </c>
      <c r="F307" s="131">
        <v>1.2999999999999999E-2</v>
      </c>
    </row>
    <row r="308" spans="1:6">
      <c r="A308" s="129" t="s">
        <v>1522</v>
      </c>
      <c r="B308" s="131"/>
      <c r="C308" s="131">
        <v>950</v>
      </c>
      <c r="D308" s="131">
        <v>450</v>
      </c>
      <c r="E308" s="131">
        <v>500</v>
      </c>
      <c r="F308" s="131">
        <v>1.9E-2</v>
      </c>
    </row>
    <row r="309" spans="1:6">
      <c r="A309" s="129" t="s">
        <v>1523</v>
      </c>
      <c r="B309" s="131"/>
      <c r="C309" s="131">
        <v>290</v>
      </c>
      <c r="D309" s="131">
        <v>160</v>
      </c>
      <c r="E309" s="131">
        <v>130</v>
      </c>
      <c r="F309" s="131">
        <v>1.2999999999999999E-2</v>
      </c>
    </row>
    <row r="310" spans="1:6">
      <c r="A310" s="129" t="s">
        <v>1524</v>
      </c>
      <c r="B310" s="131"/>
      <c r="C310" s="131">
        <v>900</v>
      </c>
      <c r="D310" s="131">
        <v>450</v>
      </c>
      <c r="E310" s="131">
        <v>450</v>
      </c>
      <c r="F310" s="131">
        <v>1.9E-2</v>
      </c>
    </row>
    <row r="311" spans="1:6">
      <c r="A311" s="129" t="s">
        <v>1525</v>
      </c>
      <c r="B311" s="131"/>
      <c r="C311" s="131">
        <v>320</v>
      </c>
      <c r="D311" s="131">
        <v>160</v>
      </c>
      <c r="E311" s="131">
        <v>160</v>
      </c>
      <c r="F311" s="131">
        <v>1.2999999999999999E-2</v>
      </c>
    </row>
    <row r="312" spans="1:6">
      <c r="A312" s="129" t="s">
        <v>1526</v>
      </c>
      <c r="B312" s="131"/>
      <c r="C312" s="131">
        <v>900</v>
      </c>
      <c r="D312" s="131">
        <v>450</v>
      </c>
      <c r="E312" s="131">
        <v>450</v>
      </c>
      <c r="F312" s="131">
        <v>1.9E-2</v>
      </c>
    </row>
    <row r="313" spans="1:6">
      <c r="A313" s="129" t="s">
        <v>1527</v>
      </c>
      <c r="B313" s="131"/>
      <c r="C313" s="131">
        <v>320</v>
      </c>
      <c r="D313" s="131">
        <v>160</v>
      </c>
      <c r="E313" s="131">
        <v>160</v>
      </c>
      <c r="F313" s="131">
        <v>1.2999999999999999E-2</v>
      </c>
    </row>
    <row r="314" spans="1:6">
      <c r="A314" s="129" t="s">
        <v>1528</v>
      </c>
      <c r="B314" s="131"/>
      <c r="C314" s="131">
        <v>900</v>
      </c>
      <c r="D314" s="131">
        <v>450</v>
      </c>
      <c r="E314" s="131">
        <v>450</v>
      </c>
      <c r="F314" s="131">
        <v>1.9E-2</v>
      </c>
    </row>
    <row r="315" spans="1:6">
      <c r="A315" s="129" t="s">
        <v>1529</v>
      </c>
      <c r="B315" s="131"/>
      <c r="C315" s="131">
        <v>320</v>
      </c>
      <c r="D315" s="131">
        <v>160</v>
      </c>
      <c r="E315" s="131">
        <v>160</v>
      </c>
      <c r="F315" s="131">
        <v>1.2999999999999999E-2</v>
      </c>
    </row>
    <row r="316" spans="1:6">
      <c r="A316" s="129" t="s">
        <v>1530</v>
      </c>
      <c r="B316" s="131"/>
      <c r="C316" s="131">
        <v>900</v>
      </c>
      <c r="D316" s="131">
        <v>450</v>
      </c>
      <c r="E316" s="131">
        <v>450</v>
      </c>
      <c r="F316" s="131">
        <v>1.9E-2</v>
      </c>
    </row>
    <row r="317" spans="1:6">
      <c r="A317" s="129" t="s">
        <v>1531</v>
      </c>
      <c r="B317" s="131"/>
      <c r="C317" s="131">
        <v>240</v>
      </c>
      <c r="D317" s="131">
        <v>160</v>
      </c>
      <c r="E317" s="131">
        <v>80</v>
      </c>
      <c r="F317" s="131">
        <v>1.2999999999999999E-2</v>
      </c>
    </row>
    <row r="318" spans="1:6">
      <c r="A318" s="129" t="s">
        <v>1532</v>
      </c>
      <c r="B318" s="131"/>
      <c r="C318" s="131">
        <v>970</v>
      </c>
      <c r="D318" s="131">
        <v>450</v>
      </c>
      <c r="E318" s="131">
        <v>520</v>
      </c>
      <c r="F318" s="131">
        <v>1.9E-2</v>
      </c>
    </row>
    <row r="319" spans="1:6">
      <c r="A319" s="129" t="s">
        <v>1533</v>
      </c>
      <c r="B319" s="131"/>
      <c r="C319" s="131">
        <v>290</v>
      </c>
      <c r="D319" s="131">
        <v>160</v>
      </c>
      <c r="E319" s="131">
        <v>130</v>
      </c>
      <c r="F319" s="131">
        <v>1.2999999999999999E-2</v>
      </c>
    </row>
    <row r="320" spans="1:6">
      <c r="A320" s="129" t="s">
        <v>1534</v>
      </c>
      <c r="B320" s="131"/>
      <c r="C320" s="131">
        <v>970</v>
      </c>
      <c r="D320" s="131">
        <v>450</v>
      </c>
      <c r="E320" s="131">
        <v>520</v>
      </c>
      <c r="F320" s="131">
        <v>1.9E-2</v>
      </c>
    </row>
    <row r="321" spans="1:6">
      <c r="A321" s="129" t="s">
        <v>1535</v>
      </c>
      <c r="B321" s="131"/>
      <c r="C321" s="131">
        <v>290</v>
      </c>
      <c r="D321" s="131">
        <v>160</v>
      </c>
      <c r="E321" s="131">
        <v>130</v>
      </c>
      <c r="F321" s="131">
        <v>1.2999999999999999E-2</v>
      </c>
    </row>
    <row r="322" spans="1:6">
      <c r="A322" s="129" t="s">
        <v>1536</v>
      </c>
      <c r="B322" s="131"/>
      <c r="C322" s="131">
        <v>970</v>
      </c>
      <c r="D322" s="131">
        <v>450</v>
      </c>
      <c r="E322" s="131">
        <v>520</v>
      </c>
      <c r="F322" s="131">
        <v>1.9E-2</v>
      </c>
    </row>
    <row r="323" spans="1:6">
      <c r="A323" s="129" t="s">
        <v>1537</v>
      </c>
      <c r="B323" s="131"/>
      <c r="C323" s="131">
        <v>240</v>
      </c>
      <c r="D323" s="131">
        <v>160</v>
      </c>
      <c r="E323" s="131">
        <v>80</v>
      </c>
      <c r="F323" s="131">
        <v>1.2999999999999999E-2</v>
      </c>
    </row>
    <row r="324" spans="1:6">
      <c r="A324" s="129" t="s">
        <v>1538</v>
      </c>
      <c r="B324" s="131"/>
      <c r="C324" s="131">
        <v>880</v>
      </c>
      <c r="D324" s="131">
        <v>400</v>
      </c>
      <c r="E324" s="131">
        <v>480</v>
      </c>
      <c r="F324" s="131">
        <v>1.9E-2</v>
      </c>
    </row>
    <row r="325" spans="1:6">
      <c r="A325" s="129" t="s">
        <v>1539</v>
      </c>
      <c r="B325" s="131"/>
      <c r="C325" s="131">
        <v>240</v>
      </c>
      <c r="D325" s="131">
        <v>160</v>
      </c>
      <c r="E325" s="131">
        <v>80</v>
      </c>
      <c r="F325" s="131">
        <v>1.2999999999999999E-2</v>
      </c>
    </row>
    <row r="326" spans="1:6">
      <c r="A326" s="129" t="s">
        <v>1540</v>
      </c>
      <c r="B326" s="131"/>
      <c r="C326" s="131">
        <v>900</v>
      </c>
      <c r="D326" s="131">
        <v>400</v>
      </c>
      <c r="E326" s="131">
        <v>500</v>
      </c>
      <c r="F326" s="131">
        <v>1.9E-2</v>
      </c>
    </row>
    <row r="327" spans="1:6">
      <c r="A327" s="129" t="s">
        <v>1541</v>
      </c>
      <c r="B327" s="131"/>
      <c r="C327" s="131">
        <v>240</v>
      </c>
      <c r="D327" s="131">
        <v>160</v>
      </c>
      <c r="E327" s="131">
        <v>80</v>
      </c>
      <c r="F327" s="131">
        <v>1.2999999999999999E-2</v>
      </c>
    </row>
    <row r="328" spans="1:6">
      <c r="A328" s="129" t="s">
        <v>1542</v>
      </c>
      <c r="B328" s="131"/>
      <c r="C328" s="131">
        <v>900</v>
      </c>
      <c r="D328" s="131">
        <v>400</v>
      </c>
      <c r="E328" s="131">
        <v>500</v>
      </c>
      <c r="F328" s="131">
        <v>1.9E-2</v>
      </c>
    </row>
    <row r="329" spans="1:6">
      <c r="A329" s="129" t="s">
        <v>1543</v>
      </c>
      <c r="B329" s="131"/>
      <c r="C329" s="131">
        <v>290</v>
      </c>
      <c r="D329" s="131">
        <v>160</v>
      </c>
      <c r="E329" s="131">
        <v>130</v>
      </c>
      <c r="F329" s="131">
        <v>1.2999999999999999E-2</v>
      </c>
    </row>
    <row r="330" spans="1:6">
      <c r="A330" s="129" t="s">
        <v>1544</v>
      </c>
      <c r="B330" s="131"/>
      <c r="C330" s="131">
        <v>970</v>
      </c>
      <c r="D330" s="131">
        <v>450</v>
      </c>
      <c r="E330" s="131">
        <v>520</v>
      </c>
      <c r="F330" s="131">
        <v>1.9E-2</v>
      </c>
    </row>
    <row r="331" spans="1:6">
      <c r="A331" s="129" t="s">
        <v>1545</v>
      </c>
      <c r="B331" s="131"/>
      <c r="C331" s="131">
        <v>480</v>
      </c>
      <c r="D331" s="131">
        <v>180</v>
      </c>
      <c r="E331" s="131">
        <v>300</v>
      </c>
      <c r="F331" s="131">
        <v>1.2999999999999999E-2</v>
      </c>
    </row>
    <row r="332" spans="1:6">
      <c r="A332" s="129" t="s">
        <v>1546</v>
      </c>
      <c r="B332" s="131"/>
      <c r="C332" s="131">
        <v>400</v>
      </c>
      <c r="D332" s="131">
        <v>140</v>
      </c>
      <c r="E332" s="131">
        <v>260</v>
      </c>
      <c r="F332" s="131">
        <v>1.2999999999999999E-2</v>
      </c>
    </row>
    <row r="333" spans="1:6">
      <c r="A333" s="129" t="s">
        <v>1547</v>
      </c>
      <c r="B333" s="131"/>
      <c r="C333" s="131">
        <v>340</v>
      </c>
      <c r="D333" s="131">
        <v>130</v>
      </c>
      <c r="E333" s="131">
        <v>210</v>
      </c>
      <c r="F333" s="131">
        <v>1.2999999999999999E-2</v>
      </c>
    </row>
    <row r="334" spans="1:6">
      <c r="A334" s="129" t="s">
        <v>1548</v>
      </c>
      <c r="B334" s="131"/>
      <c r="C334" s="131">
        <v>2900</v>
      </c>
      <c r="D334" s="131">
        <v>2000</v>
      </c>
      <c r="E334" s="131">
        <v>900</v>
      </c>
      <c r="F334" s="131">
        <v>0.09</v>
      </c>
    </row>
    <row r="335" spans="1:6">
      <c r="A335" s="129" t="s">
        <v>1549</v>
      </c>
      <c r="B335" s="131"/>
      <c r="C335" s="131">
        <v>2900</v>
      </c>
      <c r="D335" s="131">
        <v>2000</v>
      </c>
      <c r="E335" s="131">
        <v>900</v>
      </c>
      <c r="F335" s="131">
        <v>0.09</v>
      </c>
    </row>
    <row r="336" spans="1:6">
      <c r="A336" s="129" t="s">
        <v>1550</v>
      </c>
      <c r="B336" s="131"/>
      <c r="C336" s="131">
        <v>2800</v>
      </c>
      <c r="D336" s="131">
        <v>1900</v>
      </c>
      <c r="E336" s="131">
        <v>900</v>
      </c>
      <c r="F336" s="131">
        <v>0.14000000000000001</v>
      </c>
    </row>
    <row r="337" spans="1:6">
      <c r="A337" s="129" t="s">
        <v>1551</v>
      </c>
      <c r="B337" s="131"/>
      <c r="C337" s="131">
        <v>10890.34</v>
      </c>
      <c r="D337" s="131">
        <v>846.27</v>
      </c>
      <c r="E337" s="131">
        <v>10044.07</v>
      </c>
      <c r="F337" s="131">
        <v>0.81799999999999995</v>
      </c>
    </row>
    <row r="338" spans="1:6">
      <c r="A338" s="129" t="s">
        <v>1552</v>
      </c>
      <c r="B338" s="131"/>
      <c r="C338" s="131">
        <v>8166</v>
      </c>
      <c r="D338" s="131">
        <v>330</v>
      </c>
      <c r="E338" s="131">
        <v>7836</v>
      </c>
      <c r="F338" s="131">
        <v>0.45390000000000003</v>
      </c>
    </row>
    <row r="339" spans="1:6">
      <c r="A339" s="129" t="s">
        <v>1553</v>
      </c>
      <c r="B339" s="131"/>
      <c r="C339" s="131">
        <v>300</v>
      </c>
      <c r="D339" s="131">
        <v>160</v>
      </c>
      <c r="E339" s="131">
        <v>140</v>
      </c>
      <c r="F339" s="131">
        <v>1.2999999999999999E-2</v>
      </c>
    </row>
    <row r="340" spans="1:6">
      <c r="A340" s="129" t="s">
        <v>1554</v>
      </c>
      <c r="B340" s="131"/>
      <c r="C340" s="131">
        <v>900</v>
      </c>
      <c r="D340" s="131">
        <v>380</v>
      </c>
      <c r="E340" s="131">
        <v>520</v>
      </c>
      <c r="F340" s="131">
        <v>1.9E-2</v>
      </c>
    </row>
    <row r="341" spans="1:6">
      <c r="A341" s="129" t="s">
        <v>1555</v>
      </c>
      <c r="B341" s="131"/>
      <c r="C341" s="131">
        <v>300</v>
      </c>
      <c r="D341" s="131">
        <v>160</v>
      </c>
      <c r="E341" s="131">
        <v>140</v>
      </c>
      <c r="F341" s="131">
        <v>1.2999999999999999E-2</v>
      </c>
    </row>
    <row r="342" spans="1:6">
      <c r="A342" s="129" t="s">
        <v>1556</v>
      </c>
      <c r="B342" s="131"/>
      <c r="C342" s="131">
        <v>900</v>
      </c>
      <c r="D342" s="131">
        <v>380</v>
      </c>
      <c r="E342" s="131">
        <v>520</v>
      </c>
      <c r="F342" s="131">
        <v>1.9E-2</v>
      </c>
    </row>
    <row r="343" spans="1:6">
      <c r="A343" s="129" t="s">
        <v>1557</v>
      </c>
      <c r="B343" s="131"/>
      <c r="C343" s="131">
        <v>210</v>
      </c>
      <c r="D343" s="131">
        <v>130</v>
      </c>
      <c r="E343" s="131">
        <v>80</v>
      </c>
      <c r="F343" s="131">
        <v>1.2999999999999999E-2</v>
      </c>
    </row>
    <row r="344" spans="1:6">
      <c r="A344" s="129" t="s">
        <v>1558</v>
      </c>
      <c r="B344" s="131"/>
      <c r="C344" s="131">
        <v>650</v>
      </c>
      <c r="D344" s="131">
        <v>300</v>
      </c>
      <c r="E344" s="131">
        <v>350</v>
      </c>
      <c r="F344" s="131">
        <v>1.9E-2</v>
      </c>
    </row>
    <row r="345" spans="1:6">
      <c r="A345" s="129" t="s">
        <v>1559</v>
      </c>
      <c r="B345" s="131"/>
      <c r="C345" s="131">
        <v>360</v>
      </c>
      <c r="D345" s="131">
        <v>180</v>
      </c>
      <c r="E345" s="131">
        <v>180</v>
      </c>
      <c r="F345" s="131">
        <v>1.2999999999999999E-2</v>
      </c>
    </row>
    <row r="346" spans="1:6">
      <c r="A346" s="129" t="s">
        <v>1560</v>
      </c>
      <c r="B346" s="131"/>
      <c r="C346" s="131">
        <v>1000</v>
      </c>
      <c r="D346" s="131">
        <v>380</v>
      </c>
      <c r="E346" s="131">
        <v>620</v>
      </c>
      <c r="F346" s="131">
        <v>1.9E-2</v>
      </c>
    </row>
    <row r="347" spans="1:6">
      <c r="A347" s="129" t="s">
        <v>1561</v>
      </c>
      <c r="B347" s="131"/>
      <c r="C347" s="131">
        <v>210</v>
      </c>
      <c r="D347" s="131">
        <v>130</v>
      </c>
      <c r="E347" s="131">
        <v>80</v>
      </c>
      <c r="F347" s="131">
        <v>1.2999999999999999E-2</v>
      </c>
    </row>
    <row r="348" spans="1:6">
      <c r="A348" s="129" t="s">
        <v>1562</v>
      </c>
      <c r="B348" s="131"/>
      <c r="C348" s="131">
        <v>770</v>
      </c>
      <c r="D348" s="131">
        <v>340</v>
      </c>
      <c r="E348" s="131">
        <v>430</v>
      </c>
      <c r="F348" s="131">
        <v>1.9E-2</v>
      </c>
    </row>
    <row r="349" spans="1:6">
      <c r="A349" s="129" t="s">
        <v>1563</v>
      </c>
      <c r="B349" s="131"/>
      <c r="C349" s="131">
        <v>210</v>
      </c>
      <c r="D349" s="131">
        <v>130</v>
      </c>
      <c r="E349" s="131">
        <v>80</v>
      </c>
      <c r="F349" s="131">
        <v>1.2999999999999999E-2</v>
      </c>
    </row>
    <row r="350" spans="1:6">
      <c r="A350" s="129" t="s">
        <v>1564</v>
      </c>
      <c r="B350" s="131"/>
      <c r="C350" s="131">
        <v>650</v>
      </c>
      <c r="D350" s="131">
        <v>300</v>
      </c>
      <c r="E350" s="131">
        <v>350</v>
      </c>
      <c r="F350" s="131">
        <v>1.9E-2</v>
      </c>
    </row>
    <row r="351" spans="1:6">
      <c r="A351" s="129" t="s">
        <v>1565</v>
      </c>
      <c r="B351" s="131"/>
      <c r="C351" s="131">
        <v>210</v>
      </c>
      <c r="D351" s="131">
        <v>130</v>
      </c>
      <c r="E351" s="131">
        <v>80</v>
      </c>
      <c r="F351" s="131">
        <v>1.2999999999999999E-2</v>
      </c>
    </row>
    <row r="352" spans="1:6">
      <c r="A352" s="129" t="s">
        <v>1566</v>
      </c>
      <c r="B352" s="131"/>
      <c r="C352" s="131">
        <v>770</v>
      </c>
      <c r="D352" s="131">
        <v>340</v>
      </c>
      <c r="E352" s="131">
        <v>430</v>
      </c>
      <c r="F352" s="131">
        <v>1.9E-2</v>
      </c>
    </row>
    <row r="353" spans="1:6">
      <c r="A353" s="129" t="s">
        <v>1567</v>
      </c>
      <c r="B353" s="131"/>
      <c r="C353" s="131">
        <v>260</v>
      </c>
      <c r="D353" s="131">
        <v>130</v>
      </c>
      <c r="E353" s="131">
        <v>130</v>
      </c>
      <c r="F353" s="131">
        <v>1.2999999999999999E-2</v>
      </c>
    </row>
    <row r="354" spans="1:6">
      <c r="A354" s="129" t="s">
        <v>1568</v>
      </c>
      <c r="B354" s="131"/>
      <c r="C354" s="131">
        <v>720</v>
      </c>
      <c r="D354" s="131">
        <v>340</v>
      </c>
      <c r="E354" s="131">
        <v>380</v>
      </c>
      <c r="F354" s="131">
        <v>1.9E-2</v>
      </c>
    </row>
    <row r="355" spans="1:6">
      <c r="A355" s="129" t="s">
        <v>1569</v>
      </c>
      <c r="B355" s="131"/>
      <c r="C355" s="131">
        <v>320</v>
      </c>
      <c r="D355" s="131">
        <v>150</v>
      </c>
      <c r="E355" s="131">
        <v>170</v>
      </c>
      <c r="F355" s="131">
        <v>1.2999999999999999E-2</v>
      </c>
    </row>
    <row r="356" spans="1:6">
      <c r="A356" s="129" t="s">
        <v>1570</v>
      </c>
      <c r="B356" s="131"/>
      <c r="C356" s="131">
        <v>820</v>
      </c>
      <c r="D356" s="131">
        <v>320</v>
      </c>
      <c r="E356" s="131">
        <v>500</v>
      </c>
      <c r="F356" s="131">
        <v>1.9E-2</v>
      </c>
    </row>
    <row r="357" spans="1:6">
      <c r="A357" s="129" t="s">
        <v>1571</v>
      </c>
      <c r="B357" s="131"/>
      <c r="C357" s="131">
        <v>320</v>
      </c>
      <c r="D357" s="131">
        <v>140</v>
      </c>
      <c r="E357" s="131">
        <v>180</v>
      </c>
      <c r="F357" s="131">
        <v>1.2999999999999999E-2</v>
      </c>
    </row>
    <row r="358" spans="1:6">
      <c r="A358" s="129" t="s">
        <v>1572</v>
      </c>
      <c r="B358" s="131"/>
      <c r="C358" s="131">
        <v>900</v>
      </c>
      <c r="D358" s="131">
        <v>380</v>
      </c>
      <c r="E358" s="131">
        <v>520</v>
      </c>
      <c r="F358" s="131">
        <v>1.9E-2</v>
      </c>
    </row>
    <row r="359" spans="1:6">
      <c r="A359" s="129" t="s">
        <v>1573</v>
      </c>
      <c r="B359" s="131"/>
      <c r="C359" s="131">
        <v>260</v>
      </c>
      <c r="D359" s="131">
        <v>130</v>
      </c>
      <c r="E359" s="131">
        <v>130</v>
      </c>
      <c r="F359" s="131">
        <v>1.2999999999999999E-2</v>
      </c>
    </row>
    <row r="360" spans="1:6">
      <c r="A360" s="129" t="s">
        <v>1574</v>
      </c>
      <c r="B360" s="131"/>
      <c r="C360" s="131">
        <v>720</v>
      </c>
      <c r="D360" s="131">
        <v>340</v>
      </c>
      <c r="E360" s="131">
        <v>380</v>
      </c>
      <c r="F360" s="131">
        <v>1.9E-2</v>
      </c>
    </row>
    <row r="361" spans="1:6">
      <c r="A361" s="129" t="s">
        <v>1575</v>
      </c>
      <c r="B361" s="131"/>
      <c r="C361" s="131">
        <v>260</v>
      </c>
      <c r="D361" s="131">
        <v>130</v>
      </c>
      <c r="E361" s="131">
        <v>130</v>
      </c>
      <c r="F361" s="131">
        <v>1.2999999999999999E-2</v>
      </c>
    </row>
    <row r="362" spans="1:6">
      <c r="A362" s="129" t="s">
        <v>1576</v>
      </c>
      <c r="B362" s="131"/>
      <c r="C362" s="131">
        <v>720</v>
      </c>
      <c r="D362" s="131">
        <v>340</v>
      </c>
      <c r="E362" s="131">
        <v>380</v>
      </c>
      <c r="F362" s="131">
        <v>1.9E-2</v>
      </c>
    </row>
    <row r="363" spans="1:6">
      <c r="A363" s="129" t="s">
        <v>1577</v>
      </c>
      <c r="B363" s="131"/>
      <c r="C363" s="131">
        <v>260</v>
      </c>
      <c r="D363" s="131">
        <v>130</v>
      </c>
      <c r="E363" s="131">
        <v>130</v>
      </c>
      <c r="F363" s="131">
        <v>1.2999999999999999E-2</v>
      </c>
    </row>
    <row r="364" spans="1:6">
      <c r="A364" s="129" t="s">
        <v>1578</v>
      </c>
      <c r="B364" s="131"/>
      <c r="C364" s="131">
        <v>720</v>
      </c>
      <c r="D364" s="131">
        <v>340</v>
      </c>
      <c r="E364" s="131">
        <v>380</v>
      </c>
      <c r="F364" s="131">
        <v>1.9E-2</v>
      </c>
    </row>
    <row r="365" spans="1:6">
      <c r="A365" s="129" t="s">
        <v>1579</v>
      </c>
      <c r="B365" s="131"/>
      <c r="C365" s="131">
        <v>350</v>
      </c>
      <c r="D365" s="131">
        <v>150</v>
      </c>
      <c r="E365" s="131">
        <v>200</v>
      </c>
      <c r="F365" s="131">
        <v>1.2999999999999999E-2</v>
      </c>
    </row>
    <row r="366" spans="1:6">
      <c r="A366" s="129" t="s">
        <v>1580</v>
      </c>
      <c r="B366" s="131"/>
      <c r="C366" s="131">
        <v>820</v>
      </c>
      <c r="D366" s="131">
        <v>300</v>
      </c>
      <c r="E366" s="131">
        <v>520</v>
      </c>
      <c r="F366" s="131">
        <v>1.9E-2</v>
      </c>
    </row>
    <row r="367" spans="1:6">
      <c r="A367" s="129" t="s">
        <v>1581</v>
      </c>
      <c r="B367" s="131"/>
      <c r="C367" s="131">
        <v>260</v>
      </c>
      <c r="D367" s="131">
        <v>150</v>
      </c>
      <c r="E367" s="131">
        <v>110</v>
      </c>
      <c r="F367" s="131">
        <v>1.2999999999999999E-2</v>
      </c>
    </row>
    <row r="368" spans="1:6">
      <c r="A368" s="129" t="s">
        <v>1582</v>
      </c>
      <c r="B368" s="131"/>
      <c r="C368" s="131">
        <v>720</v>
      </c>
      <c r="D368" s="131">
        <v>300</v>
      </c>
      <c r="E368" s="131">
        <v>420</v>
      </c>
      <c r="F368" s="131">
        <v>1.9E-2</v>
      </c>
    </row>
    <row r="369" spans="1:6">
      <c r="A369" s="129" t="s">
        <v>1583</v>
      </c>
      <c r="B369" s="131"/>
      <c r="C369" s="131">
        <v>310</v>
      </c>
      <c r="D369" s="131">
        <v>150</v>
      </c>
      <c r="E369" s="131">
        <v>160</v>
      </c>
      <c r="F369" s="131">
        <v>1.2999999999999999E-2</v>
      </c>
    </row>
    <row r="370" spans="1:6">
      <c r="A370" s="129" t="s">
        <v>1584</v>
      </c>
      <c r="B370" s="131"/>
      <c r="C370" s="131">
        <v>720</v>
      </c>
      <c r="D370" s="131">
        <v>300</v>
      </c>
      <c r="E370" s="131">
        <v>420</v>
      </c>
      <c r="F370" s="131">
        <v>1.9E-2</v>
      </c>
    </row>
    <row r="371" spans="1:6">
      <c r="A371" s="129" t="s">
        <v>1585</v>
      </c>
      <c r="B371" s="131"/>
      <c r="C371" s="131">
        <v>360</v>
      </c>
      <c r="D371" s="131">
        <v>150</v>
      </c>
      <c r="E371" s="131">
        <v>210</v>
      </c>
      <c r="F371" s="131">
        <v>1.2999999999999999E-2</v>
      </c>
    </row>
    <row r="372" spans="1:6">
      <c r="A372" s="129" t="s">
        <v>1586</v>
      </c>
      <c r="B372" s="131"/>
      <c r="C372" s="131">
        <v>800</v>
      </c>
      <c r="D372" s="131">
        <v>330</v>
      </c>
      <c r="E372" s="131">
        <v>470</v>
      </c>
      <c r="F372" s="131">
        <v>1.9E-2</v>
      </c>
    </row>
    <row r="373" spans="1:6">
      <c r="A373" s="129" t="s">
        <v>1587</v>
      </c>
      <c r="B373" s="131"/>
      <c r="C373" s="131">
        <v>390</v>
      </c>
      <c r="D373" s="131">
        <v>150</v>
      </c>
      <c r="E373" s="131">
        <v>240</v>
      </c>
      <c r="F373" s="131">
        <v>1.2999999999999999E-2</v>
      </c>
    </row>
    <row r="374" spans="1:6">
      <c r="A374" s="129" t="s">
        <v>1588</v>
      </c>
      <c r="B374" s="131"/>
      <c r="C374" s="131">
        <v>870</v>
      </c>
      <c r="D374" s="131">
        <v>350</v>
      </c>
      <c r="E374" s="131">
        <v>520</v>
      </c>
      <c r="F374" s="131">
        <v>1.9E-2</v>
      </c>
    </row>
    <row r="375" spans="1:6">
      <c r="A375" s="129" t="s">
        <v>1589</v>
      </c>
      <c r="B375" s="131"/>
      <c r="C375" s="131">
        <v>350</v>
      </c>
      <c r="D375" s="131">
        <v>150</v>
      </c>
      <c r="E375" s="131">
        <v>200</v>
      </c>
      <c r="F375" s="131">
        <v>1.2999999999999999E-2</v>
      </c>
    </row>
    <row r="376" spans="1:6">
      <c r="A376" s="129" t="s">
        <v>1590</v>
      </c>
      <c r="B376" s="131"/>
      <c r="C376" s="131">
        <v>870</v>
      </c>
      <c r="D376" s="131">
        <v>350</v>
      </c>
      <c r="E376" s="131">
        <v>520</v>
      </c>
      <c r="F376" s="131">
        <v>1.9E-2</v>
      </c>
    </row>
    <row r="377" spans="1:6">
      <c r="A377" s="129" t="s">
        <v>1591</v>
      </c>
      <c r="B377" s="131"/>
      <c r="C377" s="131">
        <v>350</v>
      </c>
      <c r="D377" s="131">
        <v>150</v>
      </c>
      <c r="E377" s="131">
        <v>200</v>
      </c>
      <c r="F377" s="131">
        <v>1.2999999999999999E-2</v>
      </c>
    </row>
    <row r="378" spans="1:6">
      <c r="A378" s="129" t="s">
        <v>1592</v>
      </c>
      <c r="B378" s="131"/>
      <c r="C378" s="131">
        <v>870</v>
      </c>
      <c r="D378" s="131">
        <v>350</v>
      </c>
      <c r="E378" s="131">
        <v>520</v>
      </c>
      <c r="F378" s="131">
        <v>1.9E-2</v>
      </c>
    </row>
    <row r="379" spans="1:6">
      <c r="A379" s="129" t="s">
        <v>1593</v>
      </c>
      <c r="B379" s="131"/>
      <c r="C379" s="131">
        <v>350</v>
      </c>
      <c r="D379" s="131">
        <v>150</v>
      </c>
      <c r="E379" s="131">
        <v>200</v>
      </c>
      <c r="F379" s="131">
        <v>1.2999999999999999E-2</v>
      </c>
    </row>
    <row r="380" spans="1:6">
      <c r="A380" s="129" t="s">
        <v>1594</v>
      </c>
      <c r="B380" s="131"/>
      <c r="C380" s="131">
        <v>950</v>
      </c>
      <c r="D380" s="131">
        <v>350</v>
      </c>
      <c r="E380" s="131">
        <v>600</v>
      </c>
      <c r="F380" s="131">
        <v>1.9E-2</v>
      </c>
    </row>
    <row r="381" spans="1:6">
      <c r="A381" s="129" t="s">
        <v>1595</v>
      </c>
      <c r="B381" s="131"/>
      <c r="C381" s="131">
        <v>310</v>
      </c>
      <c r="D381" s="131">
        <v>150</v>
      </c>
      <c r="E381" s="131">
        <v>160</v>
      </c>
      <c r="F381" s="131">
        <v>1.2999999999999999E-2</v>
      </c>
    </row>
    <row r="382" spans="1:6">
      <c r="A382" s="129" t="s">
        <v>1596</v>
      </c>
      <c r="B382" s="131"/>
      <c r="C382" s="131">
        <v>720</v>
      </c>
      <c r="D382" s="131">
        <v>350</v>
      </c>
      <c r="E382" s="131">
        <v>370</v>
      </c>
      <c r="F382" s="131">
        <v>1.9E-2</v>
      </c>
    </row>
    <row r="383" spans="1:6">
      <c r="A383" s="129" t="s">
        <v>1597</v>
      </c>
      <c r="B383" s="131"/>
      <c r="C383" s="131">
        <v>350</v>
      </c>
      <c r="D383" s="131">
        <v>150</v>
      </c>
      <c r="E383" s="131">
        <v>200</v>
      </c>
      <c r="F383" s="131">
        <v>1.2999999999999999E-2</v>
      </c>
    </row>
    <row r="384" spans="1:6">
      <c r="A384" s="129" t="s">
        <v>1598</v>
      </c>
      <c r="B384" s="131"/>
      <c r="C384" s="131">
        <v>820</v>
      </c>
      <c r="D384" s="131">
        <v>350</v>
      </c>
      <c r="E384" s="131">
        <v>470</v>
      </c>
      <c r="F384" s="131">
        <v>1.9E-2</v>
      </c>
    </row>
    <row r="385" spans="1:6">
      <c r="A385" s="129" t="s">
        <v>1599</v>
      </c>
      <c r="B385" s="131"/>
      <c r="C385" s="131">
        <v>350</v>
      </c>
      <c r="D385" s="131">
        <v>150</v>
      </c>
      <c r="E385" s="131">
        <v>200</v>
      </c>
      <c r="F385" s="131">
        <v>1.2999999999999999E-2</v>
      </c>
    </row>
    <row r="386" spans="1:6">
      <c r="A386" s="129" t="s">
        <v>1600</v>
      </c>
      <c r="B386" s="131"/>
      <c r="C386" s="131">
        <v>870</v>
      </c>
      <c r="D386" s="131">
        <v>350</v>
      </c>
      <c r="E386" s="131">
        <v>520</v>
      </c>
      <c r="F386" s="131">
        <v>1.9E-2</v>
      </c>
    </row>
    <row r="387" spans="1:6">
      <c r="A387" s="129" t="s">
        <v>1601</v>
      </c>
      <c r="B387" s="131"/>
      <c r="C387" s="131">
        <v>350</v>
      </c>
      <c r="D387" s="131">
        <v>150</v>
      </c>
      <c r="E387" s="131">
        <v>200</v>
      </c>
      <c r="F387" s="131">
        <v>1.2999999999999999E-2</v>
      </c>
    </row>
    <row r="388" spans="1:6">
      <c r="A388" s="129" t="s">
        <v>1602</v>
      </c>
      <c r="B388" s="131"/>
      <c r="C388" s="131">
        <v>820</v>
      </c>
      <c r="D388" s="131">
        <v>350</v>
      </c>
      <c r="E388" s="131">
        <v>470</v>
      </c>
      <c r="F388" s="131">
        <v>1.9E-2</v>
      </c>
    </row>
    <row r="389" spans="1:6">
      <c r="A389" s="129" t="s">
        <v>1603</v>
      </c>
      <c r="B389" s="131"/>
      <c r="C389" s="131">
        <v>260</v>
      </c>
      <c r="D389" s="131">
        <v>130</v>
      </c>
      <c r="E389" s="131">
        <v>130</v>
      </c>
      <c r="F389" s="131">
        <v>1.2999999999999999E-2</v>
      </c>
    </row>
    <row r="390" spans="1:6">
      <c r="A390" s="129" t="s">
        <v>1604</v>
      </c>
      <c r="B390" s="131"/>
      <c r="C390" s="131">
        <v>850</v>
      </c>
      <c r="D390" s="131">
        <v>360</v>
      </c>
      <c r="E390" s="131">
        <v>490</v>
      </c>
      <c r="F390" s="131">
        <v>1.9E-2</v>
      </c>
    </row>
    <row r="391" spans="1:6">
      <c r="A391" s="129" t="s">
        <v>1605</v>
      </c>
      <c r="B391" s="131"/>
      <c r="C391" s="131">
        <v>310</v>
      </c>
      <c r="D391" s="131">
        <v>114</v>
      </c>
      <c r="E391" s="131">
        <v>196</v>
      </c>
      <c r="F391" s="131">
        <v>1.2999999999999999E-2</v>
      </c>
    </row>
    <row r="392" spans="1:6">
      <c r="A392" s="129" t="s">
        <v>1606</v>
      </c>
      <c r="B392" s="131"/>
      <c r="C392" s="131">
        <v>850</v>
      </c>
      <c r="D392" s="131">
        <v>360</v>
      </c>
      <c r="E392" s="131">
        <v>490</v>
      </c>
      <c r="F392" s="131">
        <v>1.9E-2</v>
      </c>
    </row>
    <row r="393" spans="1:6">
      <c r="A393" s="129" t="s">
        <v>1607</v>
      </c>
      <c r="B393" s="131"/>
      <c r="C393" s="131">
        <v>310</v>
      </c>
      <c r="D393" s="131">
        <v>150</v>
      </c>
      <c r="E393" s="131">
        <v>160</v>
      </c>
      <c r="F393" s="131">
        <v>1.2999999999999999E-2</v>
      </c>
    </row>
    <row r="394" spans="1:6">
      <c r="A394" s="129" t="s">
        <v>1608</v>
      </c>
      <c r="B394" s="131"/>
      <c r="C394" s="131">
        <v>850</v>
      </c>
      <c r="D394" s="131">
        <v>350</v>
      </c>
      <c r="E394" s="131">
        <v>500</v>
      </c>
      <c r="F394" s="131">
        <v>1.9E-2</v>
      </c>
    </row>
    <row r="395" spans="1:6">
      <c r="A395" s="129" t="s">
        <v>1609</v>
      </c>
      <c r="B395" s="131"/>
      <c r="C395" s="131">
        <v>260</v>
      </c>
      <c r="D395" s="131">
        <v>130</v>
      </c>
      <c r="E395" s="131">
        <v>130</v>
      </c>
      <c r="F395" s="131">
        <v>1.2999999999999999E-2</v>
      </c>
    </row>
    <row r="396" spans="1:6">
      <c r="A396" s="129" t="s">
        <v>1610</v>
      </c>
      <c r="B396" s="131"/>
      <c r="C396" s="131">
        <v>650</v>
      </c>
      <c r="D396" s="131">
        <v>360</v>
      </c>
      <c r="E396" s="131">
        <v>290</v>
      </c>
      <c r="F396" s="131">
        <v>1.9E-2</v>
      </c>
    </row>
    <row r="397" spans="1:6">
      <c r="A397" s="129" t="s">
        <v>1611</v>
      </c>
      <c r="B397" s="131"/>
      <c r="C397" s="131">
        <v>260</v>
      </c>
      <c r="D397" s="131">
        <v>130</v>
      </c>
      <c r="E397" s="131">
        <v>130</v>
      </c>
      <c r="F397" s="131">
        <v>1.2999999999999999E-2</v>
      </c>
    </row>
    <row r="398" spans="1:6">
      <c r="A398" s="129" t="s">
        <v>1612</v>
      </c>
      <c r="B398" s="131"/>
      <c r="C398" s="131">
        <v>670</v>
      </c>
      <c r="D398" s="131">
        <v>360</v>
      </c>
      <c r="E398" s="131">
        <v>310</v>
      </c>
      <c r="F398" s="131">
        <v>1.9E-2</v>
      </c>
    </row>
    <row r="399" spans="1:6">
      <c r="A399" s="129" t="s">
        <v>1613</v>
      </c>
      <c r="B399" s="131"/>
      <c r="C399" s="131">
        <v>260</v>
      </c>
      <c r="D399" s="131">
        <v>140</v>
      </c>
      <c r="E399" s="131">
        <v>120</v>
      </c>
      <c r="F399" s="131">
        <v>1.2999999999999999E-2</v>
      </c>
    </row>
    <row r="400" spans="1:6">
      <c r="A400" s="129" t="s">
        <v>1612</v>
      </c>
      <c r="B400" s="131"/>
      <c r="C400" s="131">
        <v>670</v>
      </c>
      <c r="D400" s="131">
        <v>360</v>
      </c>
      <c r="E400" s="131">
        <v>310</v>
      </c>
      <c r="F400" s="131">
        <v>1.9E-2</v>
      </c>
    </row>
    <row r="401" spans="1:6">
      <c r="A401" s="129" t="s">
        <v>1614</v>
      </c>
      <c r="B401" s="131"/>
      <c r="C401" s="131">
        <v>310</v>
      </c>
      <c r="D401" s="131">
        <v>140</v>
      </c>
      <c r="E401" s="131">
        <v>170</v>
      </c>
      <c r="F401" s="131">
        <v>1.2999999999999999E-2</v>
      </c>
    </row>
    <row r="402" spans="1:6">
      <c r="A402" s="129" t="s">
        <v>1615</v>
      </c>
      <c r="B402" s="131"/>
      <c r="C402" s="131">
        <v>850</v>
      </c>
      <c r="D402" s="131">
        <v>360</v>
      </c>
      <c r="E402" s="131">
        <v>490</v>
      </c>
      <c r="F402" s="131">
        <v>1.9E-2</v>
      </c>
    </row>
    <row r="403" spans="1:6">
      <c r="A403" s="129" t="s">
        <v>1616</v>
      </c>
      <c r="B403" s="131"/>
      <c r="C403" s="131">
        <v>280</v>
      </c>
      <c r="D403" s="131">
        <v>130</v>
      </c>
      <c r="E403" s="131">
        <v>150</v>
      </c>
      <c r="F403" s="131">
        <v>1.2999999999999999E-2</v>
      </c>
    </row>
    <row r="404" spans="1:6">
      <c r="A404" s="129" t="s">
        <v>1617</v>
      </c>
      <c r="B404" s="131"/>
      <c r="C404" s="131">
        <v>900</v>
      </c>
      <c r="D404" s="131">
        <v>380</v>
      </c>
      <c r="E404" s="131">
        <v>520</v>
      </c>
      <c r="F404" s="131">
        <v>1.9E-2</v>
      </c>
    </row>
    <row r="405" spans="1:6">
      <c r="A405" s="129" t="s">
        <v>1618</v>
      </c>
      <c r="B405" s="131"/>
      <c r="C405" s="131">
        <v>280</v>
      </c>
      <c r="D405" s="131">
        <v>130</v>
      </c>
      <c r="E405" s="131">
        <v>150</v>
      </c>
      <c r="F405" s="131">
        <v>1.2999999999999999E-2</v>
      </c>
    </row>
    <row r="406" spans="1:6">
      <c r="A406" s="129" t="s">
        <v>1619</v>
      </c>
      <c r="B406" s="131"/>
      <c r="C406" s="131">
        <v>900</v>
      </c>
      <c r="D406" s="131">
        <v>380</v>
      </c>
      <c r="E406" s="131">
        <v>520</v>
      </c>
      <c r="F406" s="131">
        <v>1.9E-2</v>
      </c>
    </row>
    <row r="407" spans="1:6">
      <c r="A407" s="129" t="s">
        <v>1620</v>
      </c>
      <c r="B407" s="131"/>
      <c r="C407" s="131">
        <v>200</v>
      </c>
      <c r="D407" s="131">
        <v>110</v>
      </c>
      <c r="E407" s="131">
        <v>90</v>
      </c>
      <c r="F407" s="131">
        <v>1.2999999999999999E-2</v>
      </c>
    </row>
    <row r="408" spans="1:6">
      <c r="A408" s="129" t="s">
        <v>1621</v>
      </c>
      <c r="B408" s="131"/>
      <c r="C408" s="131">
        <v>650</v>
      </c>
      <c r="D408" s="131">
        <v>300</v>
      </c>
      <c r="E408" s="131">
        <v>350</v>
      </c>
      <c r="F408" s="131">
        <v>1.9E-2</v>
      </c>
    </row>
    <row r="409" spans="1:6">
      <c r="A409" s="129" t="s">
        <v>1622</v>
      </c>
      <c r="B409" s="131"/>
      <c r="C409" s="131">
        <v>330</v>
      </c>
      <c r="D409" s="131">
        <v>150</v>
      </c>
      <c r="E409" s="131">
        <v>180</v>
      </c>
      <c r="F409" s="131">
        <v>1.2999999999999999E-2</v>
      </c>
    </row>
    <row r="410" spans="1:6">
      <c r="A410" s="129" t="s">
        <v>1623</v>
      </c>
      <c r="B410" s="131"/>
      <c r="C410" s="131">
        <v>950</v>
      </c>
      <c r="D410" s="131">
        <v>380</v>
      </c>
      <c r="E410" s="131">
        <v>570</v>
      </c>
      <c r="F410" s="131">
        <v>1.9E-2</v>
      </c>
    </row>
    <row r="411" spans="1:6">
      <c r="A411" s="129" t="s">
        <v>1624</v>
      </c>
      <c r="B411" s="131"/>
      <c r="C411" s="131">
        <v>200</v>
      </c>
      <c r="D411" s="131">
        <v>110</v>
      </c>
      <c r="E411" s="131">
        <v>90</v>
      </c>
      <c r="F411" s="131">
        <v>1.2999999999999999E-2</v>
      </c>
    </row>
    <row r="412" spans="1:6">
      <c r="A412" s="129" t="s">
        <v>1625</v>
      </c>
      <c r="B412" s="131"/>
      <c r="C412" s="131">
        <v>770</v>
      </c>
      <c r="D412" s="131">
        <v>350</v>
      </c>
      <c r="E412" s="131">
        <v>420</v>
      </c>
      <c r="F412" s="131">
        <v>1.9E-2</v>
      </c>
    </row>
    <row r="413" spans="1:6">
      <c r="A413" s="129" t="s">
        <v>1626</v>
      </c>
      <c r="B413" s="131"/>
      <c r="C413" s="131">
        <v>200</v>
      </c>
      <c r="D413" s="131">
        <v>110</v>
      </c>
      <c r="E413" s="131">
        <v>90</v>
      </c>
      <c r="F413" s="131">
        <v>1.2999999999999999E-2</v>
      </c>
    </row>
    <row r="414" spans="1:6">
      <c r="A414" s="129" t="s">
        <v>1627</v>
      </c>
      <c r="B414" s="131"/>
      <c r="C414" s="131">
        <v>650</v>
      </c>
      <c r="D414" s="131">
        <v>300</v>
      </c>
      <c r="E414" s="131">
        <v>350</v>
      </c>
      <c r="F414" s="131">
        <v>1.9E-2</v>
      </c>
    </row>
    <row r="415" spans="1:6">
      <c r="A415" s="129" t="s">
        <v>1628</v>
      </c>
      <c r="B415" s="131"/>
      <c r="C415" s="131">
        <v>200</v>
      </c>
      <c r="D415" s="131">
        <v>110</v>
      </c>
      <c r="E415" s="131">
        <v>90</v>
      </c>
      <c r="F415" s="131">
        <v>1.2999999999999999E-2</v>
      </c>
    </row>
    <row r="416" spans="1:6">
      <c r="A416" s="129" t="s">
        <v>1629</v>
      </c>
      <c r="B416" s="131"/>
      <c r="C416" s="131">
        <v>770</v>
      </c>
      <c r="D416" s="131">
        <v>350</v>
      </c>
      <c r="E416" s="131">
        <v>420</v>
      </c>
      <c r="F416" s="131">
        <v>1.9E-2</v>
      </c>
    </row>
    <row r="417" spans="1:6">
      <c r="A417" s="129" t="s">
        <v>1630</v>
      </c>
      <c r="B417" s="131"/>
      <c r="C417" s="131">
        <v>260</v>
      </c>
      <c r="D417" s="131">
        <v>130</v>
      </c>
      <c r="E417" s="131">
        <v>130</v>
      </c>
      <c r="F417" s="131">
        <v>1.2999999999999999E-2</v>
      </c>
    </row>
    <row r="418" spans="1:6">
      <c r="A418" s="129" t="s">
        <v>1631</v>
      </c>
      <c r="B418" s="131"/>
      <c r="C418" s="131">
        <v>770</v>
      </c>
      <c r="D418" s="131">
        <v>350</v>
      </c>
      <c r="E418" s="131">
        <v>420</v>
      </c>
      <c r="F418" s="131">
        <v>1.9E-2</v>
      </c>
    </row>
    <row r="419" spans="1:6">
      <c r="A419" s="129" t="s">
        <v>1632</v>
      </c>
      <c r="B419" s="131"/>
      <c r="C419" s="131">
        <v>310</v>
      </c>
      <c r="D419" s="131">
        <v>130</v>
      </c>
      <c r="E419" s="131">
        <v>180</v>
      </c>
      <c r="F419" s="131">
        <v>1.2999999999999999E-2</v>
      </c>
    </row>
    <row r="420" spans="1:6">
      <c r="A420" s="129" t="s">
        <v>1633</v>
      </c>
      <c r="B420" s="131"/>
      <c r="C420" s="131">
        <v>870</v>
      </c>
      <c r="D420" s="131">
        <v>350</v>
      </c>
      <c r="E420" s="131">
        <v>520</v>
      </c>
      <c r="F420" s="131">
        <v>1.9E-2</v>
      </c>
    </row>
    <row r="421" spans="1:6">
      <c r="A421" s="129" t="s">
        <v>1634</v>
      </c>
      <c r="B421" s="131"/>
      <c r="C421" s="131">
        <v>310</v>
      </c>
      <c r="D421" s="131">
        <v>130</v>
      </c>
      <c r="E421" s="131">
        <v>180</v>
      </c>
      <c r="F421" s="131">
        <v>1.2999999999999999E-2</v>
      </c>
    </row>
    <row r="422" spans="1:6">
      <c r="A422" s="129" t="s">
        <v>1635</v>
      </c>
      <c r="B422" s="131"/>
      <c r="C422" s="131">
        <v>920</v>
      </c>
      <c r="D422" s="131">
        <v>380</v>
      </c>
      <c r="E422" s="131">
        <v>540</v>
      </c>
      <c r="F422" s="131">
        <v>1.9E-2</v>
      </c>
    </row>
    <row r="423" spans="1:6">
      <c r="A423" s="129" t="s">
        <v>1636</v>
      </c>
      <c r="B423" s="131"/>
      <c r="C423" s="131">
        <v>260</v>
      </c>
      <c r="D423" s="131">
        <v>130</v>
      </c>
      <c r="E423" s="131">
        <v>130</v>
      </c>
      <c r="F423" s="131">
        <v>1.2999999999999999E-2</v>
      </c>
    </row>
    <row r="424" spans="1:6">
      <c r="A424" s="129" t="s">
        <v>1637</v>
      </c>
      <c r="B424" s="131"/>
      <c r="C424" s="131">
        <v>770</v>
      </c>
      <c r="D424" s="131">
        <v>350</v>
      </c>
      <c r="E424" s="131">
        <v>420</v>
      </c>
      <c r="F424" s="131">
        <v>1.9E-2</v>
      </c>
    </row>
    <row r="425" spans="1:6">
      <c r="A425" s="129" t="s">
        <v>1638</v>
      </c>
      <c r="B425" s="131"/>
      <c r="C425" s="131">
        <v>260</v>
      </c>
      <c r="D425" s="131">
        <v>130</v>
      </c>
      <c r="E425" s="131">
        <v>130</v>
      </c>
      <c r="F425" s="131">
        <v>1.2999999999999999E-2</v>
      </c>
    </row>
    <row r="426" spans="1:6">
      <c r="A426" s="129" t="s">
        <v>1639</v>
      </c>
      <c r="B426" s="131"/>
      <c r="C426" s="131">
        <v>770</v>
      </c>
      <c r="D426" s="131">
        <v>350</v>
      </c>
      <c r="E426" s="131">
        <v>420</v>
      </c>
      <c r="F426" s="131">
        <v>1.9E-2</v>
      </c>
    </row>
    <row r="427" spans="1:6">
      <c r="A427" s="129" t="s">
        <v>1640</v>
      </c>
      <c r="B427" s="131"/>
      <c r="C427" s="131">
        <v>260</v>
      </c>
      <c r="D427" s="131">
        <v>130</v>
      </c>
      <c r="E427" s="131">
        <v>130</v>
      </c>
      <c r="F427" s="131">
        <v>1.2999999999999999E-2</v>
      </c>
    </row>
    <row r="428" spans="1:6">
      <c r="A428" s="129" t="s">
        <v>1641</v>
      </c>
      <c r="B428" s="131"/>
      <c r="C428" s="131">
        <v>770</v>
      </c>
      <c r="D428" s="131">
        <v>350</v>
      </c>
      <c r="E428" s="131">
        <v>420</v>
      </c>
      <c r="F428" s="131">
        <v>1.9E-2</v>
      </c>
    </row>
    <row r="429" spans="1:6">
      <c r="A429" s="129" t="s">
        <v>1642</v>
      </c>
      <c r="B429" s="131"/>
      <c r="C429" s="131">
        <v>350</v>
      </c>
      <c r="D429" s="131">
        <v>150</v>
      </c>
      <c r="E429" s="131">
        <v>200</v>
      </c>
      <c r="F429" s="131">
        <v>1.2999999999999999E-2</v>
      </c>
    </row>
    <row r="430" spans="1:6">
      <c r="A430" s="129" t="s">
        <v>1643</v>
      </c>
      <c r="B430" s="131"/>
      <c r="C430" s="131">
        <v>900</v>
      </c>
      <c r="D430" s="131">
        <v>380</v>
      </c>
      <c r="E430" s="131">
        <v>520</v>
      </c>
      <c r="F430" s="131">
        <v>1.9E-2</v>
      </c>
    </row>
    <row r="431" spans="1:6">
      <c r="A431" s="129" t="s">
        <v>1644</v>
      </c>
      <c r="B431" s="131"/>
      <c r="C431" s="131">
        <v>260</v>
      </c>
      <c r="D431" s="131">
        <v>130</v>
      </c>
      <c r="E431" s="131">
        <v>130</v>
      </c>
      <c r="F431" s="131">
        <v>1.2999999999999999E-2</v>
      </c>
    </row>
    <row r="432" spans="1:6">
      <c r="A432" s="129" t="s">
        <v>1645</v>
      </c>
      <c r="B432" s="131"/>
      <c r="C432" s="131">
        <v>800</v>
      </c>
      <c r="D432" s="131">
        <v>350</v>
      </c>
      <c r="E432" s="131">
        <v>450</v>
      </c>
      <c r="F432" s="131">
        <v>1.9E-2</v>
      </c>
    </row>
    <row r="433" spans="1:6">
      <c r="A433" s="129" t="s">
        <v>1646</v>
      </c>
      <c r="B433" s="131"/>
      <c r="C433" s="131">
        <v>310</v>
      </c>
      <c r="D433" s="131">
        <v>130</v>
      </c>
      <c r="E433" s="131">
        <v>180</v>
      </c>
      <c r="F433" s="131">
        <v>1.2999999999999999E-2</v>
      </c>
    </row>
    <row r="434" spans="1:6">
      <c r="A434" s="129" t="s">
        <v>1647</v>
      </c>
      <c r="B434" s="131"/>
      <c r="C434" s="131">
        <v>800</v>
      </c>
      <c r="D434" s="131">
        <v>350</v>
      </c>
      <c r="E434" s="131">
        <v>450</v>
      </c>
      <c r="F434" s="131">
        <v>1.9E-2</v>
      </c>
    </row>
    <row r="435" spans="1:6">
      <c r="A435" s="129" t="s">
        <v>1648</v>
      </c>
      <c r="B435" s="131"/>
      <c r="C435" s="131">
        <v>310</v>
      </c>
      <c r="D435" s="131">
        <v>130</v>
      </c>
      <c r="E435" s="131">
        <v>180</v>
      </c>
      <c r="F435" s="131">
        <v>1.2999999999999999E-2</v>
      </c>
    </row>
    <row r="436" spans="1:6">
      <c r="A436" s="129" t="s">
        <v>1649</v>
      </c>
      <c r="B436" s="131"/>
      <c r="C436" s="131">
        <v>900</v>
      </c>
      <c r="D436" s="131">
        <v>380</v>
      </c>
      <c r="E436" s="131">
        <v>520</v>
      </c>
      <c r="F436" s="131">
        <v>1.9E-2</v>
      </c>
    </row>
    <row r="437" spans="1:6">
      <c r="A437" s="129" t="s">
        <v>1650</v>
      </c>
      <c r="B437" s="131"/>
      <c r="C437" s="131">
        <v>390</v>
      </c>
      <c r="D437" s="131">
        <v>160</v>
      </c>
      <c r="E437" s="131">
        <v>230</v>
      </c>
      <c r="F437" s="131">
        <v>1.2999999999999999E-2</v>
      </c>
    </row>
    <row r="438" spans="1:6">
      <c r="A438" s="129" t="s">
        <v>1651</v>
      </c>
      <c r="B438" s="131"/>
      <c r="C438" s="131">
        <v>950</v>
      </c>
      <c r="D438" s="131">
        <v>380</v>
      </c>
      <c r="E438" s="131">
        <v>570</v>
      </c>
      <c r="F438" s="131">
        <v>1.9E-2</v>
      </c>
    </row>
    <row r="439" spans="1:6">
      <c r="A439" s="129" t="s">
        <v>1652</v>
      </c>
      <c r="B439" s="131"/>
      <c r="C439" s="131">
        <v>350</v>
      </c>
      <c r="D439" s="131">
        <v>150</v>
      </c>
      <c r="E439" s="131">
        <v>200</v>
      </c>
      <c r="F439" s="131">
        <v>1.2999999999999999E-2</v>
      </c>
    </row>
    <row r="440" spans="1:6">
      <c r="A440" s="129" t="s">
        <v>1653</v>
      </c>
      <c r="B440" s="131"/>
      <c r="C440" s="131">
        <v>950</v>
      </c>
      <c r="D440" s="131">
        <v>380</v>
      </c>
      <c r="E440" s="131">
        <v>570</v>
      </c>
      <c r="F440" s="131">
        <v>1.9E-2</v>
      </c>
    </row>
    <row r="441" spans="1:6">
      <c r="A441" s="129" t="s">
        <v>1654</v>
      </c>
      <c r="B441" s="131"/>
      <c r="C441" s="131">
        <v>350</v>
      </c>
      <c r="D441" s="131">
        <v>150</v>
      </c>
      <c r="E441" s="131">
        <v>200</v>
      </c>
      <c r="F441" s="131">
        <v>1.2999999999999999E-2</v>
      </c>
    </row>
    <row r="442" spans="1:6">
      <c r="A442" s="129" t="s">
        <v>1655</v>
      </c>
      <c r="B442" s="131"/>
      <c r="C442" s="131">
        <v>950</v>
      </c>
      <c r="D442" s="131">
        <v>380</v>
      </c>
      <c r="E442" s="131">
        <v>570</v>
      </c>
      <c r="F442" s="131">
        <v>1.9E-2</v>
      </c>
    </row>
    <row r="443" spans="1:6">
      <c r="A443" s="129" t="s">
        <v>1656</v>
      </c>
      <c r="B443" s="131"/>
      <c r="C443" s="131">
        <v>350</v>
      </c>
      <c r="D443" s="131">
        <v>150</v>
      </c>
      <c r="E443" s="131">
        <v>200</v>
      </c>
      <c r="F443" s="131">
        <v>1.2999999999999999E-2</v>
      </c>
    </row>
    <row r="444" spans="1:6">
      <c r="A444" s="129" t="s">
        <v>1657</v>
      </c>
      <c r="B444" s="131"/>
      <c r="C444" s="131">
        <v>1100</v>
      </c>
      <c r="D444" s="131">
        <v>400</v>
      </c>
      <c r="E444" s="131">
        <v>700</v>
      </c>
      <c r="F444" s="131">
        <v>1.9E-2</v>
      </c>
    </row>
    <row r="445" spans="1:6">
      <c r="A445" s="129" t="s">
        <v>1658</v>
      </c>
      <c r="B445" s="131"/>
      <c r="C445" s="131">
        <v>310</v>
      </c>
      <c r="D445" s="131">
        <v>130</v>
      </c>
      <c r="E445" s="131">
        <v>180</v>
      </c>
      <c r="F445" s="131">
        <v>1.2999999999999999E-2</v>
      </c>
    </row>
    <row r="446" spans="1:6">
      <c r="A446" s="129" t="s">
        <v>1659</v>
      </c>
      <c r="B446" s="131"/>
      <c r="C446" s="131">
        <v>920</v>
      </c>
      <c r="D446" s="131">
        <v>380</v>
      </c>
      <c r="E446" s="131">
        <v>540</v>
      </c>
      <c r="F446" s="131">
        <v>1.9E-2</v>
      </c>
    </row>
    <row r="447" spans="1:6">
      <c r="A447" s="129" t="s">
        <v>1660</v>
      </c>
      <c r="B447" s="131"/>
      <c r="C447" s="131">
        <v>350</v>
      </c>
      <c r="D447" s="131">
        <v>150</v>
      </c>
      <c r="E447" s="131">
        <v>200</v>
      </c>
      <c r="F447" s="131">
        <v>1.2999999999999999E-2</v>
      </c>
    </row>
    <row r="448" spans="1:6">
      <c r="A448" s="129" t="s">
        <v>1661</v>
      </c>
      <c r="B448" s="131"/>
      <c r="C448" s="131">
        <v>1020</v>
      </c>
      <c r="D448" s="131">
        <v>400</v>
      </c>
      <c r="E448" s="131">
        <v>620</v>
      </c>
      <c r="F448" s="131">
        <v>1.9E-2</v>
      </c>
    </row>
    <row r="449" spans="1:6">
      <c r="A449" s="129" t="s">
        <v>1662</v>
      </c>
      <c r="B449" s="131"/>
      <c r="C449" s="131">
        <v>350</v>
      </c>
      <c r="D449" s="131">
        <v>150</v>
      </c>
      <c r="E449" s="131">
        <v>200</v>
      </c>
      <c r="F449" s="131">
        <v>1.2999999999999999E-2</v>
      </c>
    </row>
    <row r="450" spans="1:6">
      <c r="A450" s="129" t="s">
        <v>1663</v>
      </c>
      <c r="B450" s="131"/>
      <c r="C450" s="131">
        <v>1050</v>
      </c>
      <c r="D450" s="131">
        <v>400</v>
      </c>
      <c r="E450" s="131">
        <v>650</v>
      </c>
      <c r="F450" s="131">
        <v>1.9E-2</v>
      </c>
    </row>
    <row r="451" spans="1:6">
      <c r="A451" s="129" t="s">
        <v>1664</v>
      </c>
      <c r="B451" s="131"/>
      <c r="C451" s="131">
        <v>350</v>
      </c>
      <c r="D451" s="131">
        <v>150</v>
      </c>
      <c r="E451" s="131">
        <v>200</v>
      </c>
      <c r="F451" s="131">
        <v>1.2999999999999999E-2</v>
      </c>
    </row>
    <row r="452" spans="1:6">
      <c r="A452" s="129" t="s">
        <v>1665</v>
      </c>
      <c r="B452" s="131"/>
      <c r="C452" s="131">
        <v>1020</v>
      </c>
      <c r="D452" s="131">
        <v>400</v>
      </c>
      <c r="E452" s="131">
        <v>620</v>
      </c>
      <c r="F452" s="131">
        <v>1.9E-2</v>
      </c>
    </row>
    <row r="453" spans="1:6">
      <c r="A453" s="129" t="s">
        <v>1666</v>
      </c>
      <c r="B453" s="131"/>
      <c r="C453" s="131">
        <v>260</v>
      </c>
      <c r="D453" s="131">
        <v>130</v>
      </c>
      <c r="E453" s="131">
        <v>130</v>
      </c>
      <c r="F453" s="131">
        <v>1.2999999999999999E-2</v>
      </c>
    </row>
    <row r="454" spans="1:6">
      <c r="A454" s="129" t="s">
        <v>1667</v>
      </c>
      <c r="B454" s="131"/>
      <c r="C454" s="131">
        <v>950</v>
      </c>
      <c r="D454" s="131">
        <v>380</v>
      </c>
      <c r="E454" s="131">
        <v>570</v>
      </c>
      <c r="F454" s="131">
        <v>1.9E-2</v>
      </c>
    </row>
    <row r="455" spans="1:6">
      <c r="A455" s="129" t="s">
        <v>1668</v>
      </c>
      <c r="B455" s="131"/>
      <c r="C455" s="131">
        <v>310</v>
      </c>
      <c r="D455" s="131">
        <v>130</v>
      </c>
      <c r="E455" s="131">
        <v>180</v>
      </c>
      <c r="F455" s="131">
        <v>1.2999999999999999E-2</v>
      </c>
    </row>
    <row r="456" spans="1:6">
      <c r="A456" s="129" t="s">
        <v>1669</v>
      </c>
      <c r="B456" s="131"/>
      <c r="C456" s="131">
        <v>950</v>
      </c>
      <c r="D456" s="131">
        <v>380</v>
      </c>
      <c r="E456" s="131">
        <v>570</v>
      </c>
      <c r="F456" s="131">
        <v>1.9E-2</v>
      </c>
    </row>
    <row r="457" spans="1:6">
      <c r="A457" s="129" t="s">
        <v>1670</v>
      </c>
      <c r="B457" s="131"/>
      <c r="C457" s="131">
        <v>310</v>
      </c>
      <c r="D457" s="131">
        <v>130</v>
      </c>
      <c r="E457" s="131">
        <v>180</v>
      </c>
      <c r="F457" s="131">
        <v>1.2999999999999999E-2</v>
      </c>
    </row>
    <row r="458" spans="1:6">
      <c r="A458" s="129" t="s">
        <v>1671</v>
      </c>
      <c r="B458" s="131"/>
      <c r="C458" s="131">
        <v>950</v>
      </c>
      <c r="D458" s="131">
        <v>380</v>
      </c>
      <c r="E458" s="131">
        <v>570</v>
      </c>
      <c r="F458" s="131">
        <v>1.9E-2</v>
      </c>
    </row>
    <row r="459" spans="1:6">
      <c r="A459" s="129" t="s">
        <v>1672</v>
      </c>
      <c r="B459" s="131"/>
      <c r="C459" s="131">
        <v>260</v>
      </c>
      <c r="D459" s="131">
        <v>130</v>
      </c>
      <c r="E459" s="131">
        <v>130</v>
      </c>
      <c r="F459" s="131">
        <v>1.2999999999999999E-2</v>
      </c>
    </row>
    <row r="460" spans="1:6">
      <c r="A460" s="129" t="s">
        <v>1673</v>
      </c>
      <c r="B460" s="131"/>
      <c r="C460" s="131">
        <v>750</v>
      </c>
      <c r="D460" s="131">
        <v>330</v>
      </c>
      <c r="E460" s="131">
        <v>420</v>
      </c>
      <c r="F460" s="131">
        <v>1.9E-2</v>
      </c>
    </row>
    <row r="461" spans="1:6">
      <c r="A461" s="129" t="s">
        <v>1674</v>
      </c>
      <c r="B461" s="131"/>
      <c r="C461" s="131">
        <v>260</v>
      </c>
      <c r="D461" s="131">
        <v>130</v>
      </c>
      <c r="E461" s="131">
        <v>130</v>
      </c>
      <c r="F461" s="131">
        <v>1.2999999999999999E-2</v>
      </c>
    </row>
    <row r="462" spans="1:6">
      <c r="A462" s="129" t="s">
        <v>1675</v>
      </c>
      <c r="B462" s="131"/>
      <c r="C462" s="131">
        <v>780</v>
      </c>
      <c r="D462" s="131">
        <v>330</v>
      </c>
      <c r="E462" s="131">
        <v>450</v>
      </c>
      <c r="F462" s="131">
        <v>1.9E-2</v>
      </c>
    </row>
    <row r="463" spans="1:6">
      <c r="A463" s="129" t="s">
        <v>1676</v>
      </c>
      <c r="B463" s="131"/>
      <c r="C463" s="131">
        <v>260</v>
      </c>
      <c r="D463" s="131">
        <v>130</v>
      </c>
      <c r="E463" s="131">
        <v>130</v>
      </c>
      <c r="F463" s="131">
        <v>1.2999999999999999E-2</v>
      </c>
    </row>
    <row r="464" spans="1:6">
      <c r="A464" s="129" t="s">
        <v>1677</v>
      </c>
      <c r="B464" s="131"/>
      <c r="C464" s="131">
        <v>780</v>
      </c>
      <c r="D464" s="131">
        <v>330</v>
      </c>
      <c r="E464" s="131">
        <v>450</v>
      </c>
      <c r="F464" s="131">
        <v>1.9E-2</v>
      </c>
    </row>
    <row r="465" spans="1:6">
      <c r="A465" s="129" t="s">
        <v>1678</v>
      </c>
      <c r="B465" s="131"/>
      <c r="C465" s="131">
        <v>310</v>
      </c>
      <c r="D465" s="131">
        <v>130</v>
      </c>
      <c r="E465" s="131">
        <v>180</v>
      </c>
      <c r="F465" s="131">
        <v>1.2999999999999999E-2</v>
      </c>
    </row>
    <row r="466" spans="1:6">
      <c r="A466" s="129" t="s">
        <v>1679</v>
      </c>
      <c r="B466" s="131"/>
      <c r="C466" s="131">
        <v>950</v>
      </c>
      <c r="D466" s="131">
        <v>380</v>
      </c>
      <c r="E466" s="131">
        <v>570</v>
      </c>
      <c r="F466" s="131">
        <v>1.9E-2</v>
      </c>
    </row>
    <row r="467" spans="1:6">
      <c r="A467" s="129" t="s">
        <v>1680</v>
      </c>
      <c r="B467" s="131"/>
      <c r="C467" s="131">
        <v>600</v>
      </c>
      <c r="D467" s="131">
        <v>150</v>
      </c>
      <c r="E467" s="131">
        <v>450</v>
      </c>
      <c r="F467" s="131">
        <v>1.2999999999999999E-2</v>
      </c>
    </row>
    <row r="468" spans="1:6">
      <c r="A468" s="129" t="s">
        <v>1681</v>
      </c>
      <c r="B468" s="131"/>
      <c r="C468" s="131">
        <v>300</v>
      </c>
      <c r="D468" s="131">
        <v>150</v>
      </c>
      <c r="E468" s="131">
        <v>150</v>
      </c>
      <c r="F468" s="131">
        <v>1.2999999999999999E-2</v>
      </c>
    </row>
    <row r="469" spans="1:6">
      <c r="A469" s="129" t="s">
        <v>1682</v>
      </c>
      <c r="B469" s="131"/>
      <c r="C469" s="131">
        <v>650</v>
      </c>
      <c r="D469" s="131">
        <v>370</v>
      </c>
      <c r="E469" s="131">
        <v>280</v>
      </c>
      <c r="F469" s="131">
        <v>1.7999999999999999E-2</v>
      </c>
    </row>
    <row r="470" spans="1:6">
      <c r="A470" s="129" t="s">
        <v>1683</v>
      </c>
      <c r="B470" s="131"/>
      <c r="C470" s="131">
        <v>350</v>
      </c>
      <c r="D470" s="131">
        <v>150</v>
      </c>
      <c r="E470" s="131">
        <v>200</v>
      </c>
      <c r="F470" s="131">
        <v>1.2999999999999999E-2</v>
      </c>
    </row>
    <row r="471" spans="1:6">
      <c r="A471" s="129" t="s">
        <v>1684</v>
      </c>
      <c r="B471" s="131"/>
      <c r="C471" s="131">
        <v>750</v>
      </c>
      <c r="D471" s="131">
        <v>370</v>
      </c>
      <c r="E471" s="131">
        <v>380</v>
      </c>
      <c r="F471" s="131">
        <v>1.7999999999999999E-2</v>
      </c>
    </row>
    <row r="472" spans="1:6">
      <c r="A472" s="129" t="s">
        <v>1685</v>
      </c>
      <c r="B472" s="131"/>
      <c r="C472" s="131">
        <v>350</v>
      </c>
      <c r="D472" s="131">
        <v>150</v>
      </c>
      <c r="E472" s="131">
        <v>200</v>
      </c>
      <c r="F472" s="131">
        <v>1.2999999999999999E-2</v>
      </c>
    </row>
    <row r="473" spans="1:6">
      <c r="A473" s="129" t="s">
        <v>1686</v>
      </c>
      <c r="B473" s="131"/>
      <c r="C473" s="131">
        <v>850</v>
      </c>
      <c r="D473" s="131">
        <v>400</v>
      </c>
      <c r="E473" s="131">
        <v>450</v>
      </c>
      <c r="F473" s="131">
        <v>1.7999999999999999E-2</v>
      </c>
    </row>
    <row r="474" spans="1:6">
      <c r="A474" s="129" t="s">
        <v>1687</v>
      </c>
      <c r="B474" s="131"/>
      <c r="C474" s="131">
        <v>300</v>
      </c>
      <c r="D474" s="131">
        <v>150</v>
      </c>
      <c r="E474" s="131">
        <v>150</v>
      </c>
      <c r="F474" s="131">
        <v>1.2999999999999999E-2</v>
      </c>
    </row>
    <row r="475" spans="1:6">
      <c r="A475" s="129" t="s">
        <v>1688</v>
      </c>
      <c r="B475" s="131"/>
      <c r="C475" s="131">
        <v>650</v>
      </c>
      <c r="D475" s="131">
        <v>370</v>
      </c>
      <c r="E475" s="131">
        <v>280</v>
      </c>
      <c r="F475" s="131">
        <v>1.7999999999999999E-2</v>
      </c>
    </row>
    <row r="476" spans="1:6">
      <c r="A476" s="129" t="s">
        <v>1689</v>
      </c>
      <c r="B476" s="131"/>
      <c r="C476" s="131">
        <v>300</v>
      </c>
      <c r="D476" s="131">
        <v>150</v>
      </c>
      <c r="E476" s="131">
        <v>150</v>
      </c>
      <c r="F476" s="131">
        <v>1.2999999999999999E-2</v>
      </c>
    </row>
    <row r="477" spans="1:6">
      <c r="A477" s="129" t="s">
        <v>1690</v>
      </c>
      <c r="B477" s="131"/>
      <c r="C477" s="131">
        <v>650</v>
      </c>
      <c r="D477" s="131">
        <v>370</v>
      </c>
      <c r="E477" s="131">
        <v>280</v>
      </c>
      <c r="F477" s="131">
        <v>1.7999999999999999E-2</v>
      </c>
    </row>
    <row r="478" spans="1:6">
      <c r="A478" s="129" t="s">
        <v>1691</v>
      </c>
      <c r="B478" s="131"/>
      <c r="C478" s="131">
        <v>300</v>
      </c>
      <c r="D478" s="131">
        <v>150</v>
      </c>
      <c r="E478" s="131">
        <v>150</v>
      </c>
      <c r="F478" s="131">
        <v>1.2999999999999999E-2</v>
      </c>
    </row>
    <row r="479" spans="1:6">
      <c r="A479" s="129" t="s">
        <v>1692</v>
      </c>
      <c r="B479" s="131"/>
      <c r="C479" s="131">
        <v>650</v>
      </c>
      <c r="D479" s="131">
        <v>370</v>
      </c>
      <c r="E479" s="131">
        <v>280</v>
      </c>
      <c r="F479" s="131">
        <v>1.7999999999999999E-2</v>
      </c>
    </row>
    <row r="480" spans="1:6">
      <c r="A480" s="129" t="s">
        <v>1693</v>
      </c>
      <c r="B480" s="131"/>
      <c r="C480" s="131">
        <v>350</v>
      </c>
      <c r="D480" s="131">
        <v>150</v>
      </c>
      <c r="E480" s="131">
        <v>200</v>
      </c>
      <c r="F480" s="131">
        <v>1.2999999999999999E-2</v>
      </c>
    </row>
    <row r="481" spans="1:6">
      <c r="A481" s="129" t="s">
        <v>1694</v>
      </c>
      <c r="B481" s="131"/>
      <c r="C481" s="131">
        <v>650</v>
      </c>
      <c r="D481" s="131">
        <v>370</v>
      </c>
      <c r="E481" s="131">
        <v>280</v>
      </c>
      <c r="F481" s="131">
        <v>1.7999999999999999E-2</v>
      </c>
    </row>
    <row r="482" spans="1:6">
      <c r="A482" s="129" t="s">
        <v>1695</v>
      </c>
      <c r="B482" s="131"/>
      <c r="C482" s="131">
        <v>300</v>
      </c>
      <c r="D482" s="131">
        <v>150</v>
      </c>
      <c r="E482" s="131">
        <v>150</v>
      </c>
      <c r="F482" s="131">
        <v>1.2999999999999999E-2</v>
      </c>
    </row>
    <row r="483" spans="1:6">
      <c r="A483" s="129" t="s">
        <v>1696</v>
      </c>
      <c r="B483" s="131"/>
      <c r="C483" s="131">
        <v>650</v>
      </c>
      <c r="D483" s="131">
        <v>370</v>
      </c>
      <c r="E483" s="131">
        <v>280</v>
      </c>
      <c r="F483" s="131">
        <v>1.7999999999999999E-2</v>
      </c>
    </row>
    <row r="484" spans="1:6">
      <c r="A484" s="129" t="s">
        <v>1697</v>
      </c>
      <c r="B484" s="131"/>
      <c r="C484" s="131">
        <v>300</v>
      </c>
      <c r="D484" s="131">
        <v>150</v>
      </c>
      <c r="E484" s="131">
        <v>150</v>
      </c>
      <c r="F484" s="131">
        <v>1.2999999999999999E-2</v>
      </c>
    </row>
    <row r="485" spans="1:6">
      <c r="A485" s="129" t="s">
        <v>1698</v>
      </c>
      <c r="B485" s="131"/>
      <c r="C485" s="131">
        <v>650</v>
      </c>
      <c r="D485" s="131">
        <v>370</v>
      </c>
      <c r="E485" s="131">
        <v>280</v>
      </c>
      <c r="F485" s="131">
        <v>1.7999999999999999E-2</v>
      </c>
    </row>
    <row r="486" spans="1:6">
      <c r="A486" s="129" t="s">
        <v>1699</v>
      </c>
      <c r="B486" s="131"/>
      <c r="C486" s="131">
        <v>300</v>
      </c>
      <c r="D486" s="131">
        <v>150</v>
      </c>
      <c r="E486" s="131">
        <v>150</v>
      </c>
      <c r="F486" s="131">
        <v>1.2999999999999999E-2</v>
      </c>
    </row>
    <row r="487" spans="1:6">
      <c r="A487" s="129" t="s">
        <v>1700</v>
      </c>
      <c r="B487" s="131"/>
      <c r="C487" s="131">
        <v>650</v>
      </c>
      <c r="D487" s="131">
        <v>370</v>
      </c>
      <c r="E487" s="131">
        <v>280</v>
      </c>
      <c r="F487" s="131">
        <v>1.7999999999999999E-2</v>
      </c>
    </row>
    <row r="488" spans="1:6">
      <c r="A488" s="129" t="s">
        <v>1701</v>
      </c>
      <c r="B488" s="131"/>
      <c r="C488" s="131">
        <v>350</v>
      </c>
      <c r="D488" s="131">
        <v>150</v>
      </c>
      <c r="E488" s="131">
        <v>200</v>
      </c>
      <c r="F488" s="131">
        <v>1.2999999999999999E-2</v>
      </c>
    </row>
    <row r="489" spans="1:6">
      <c r="A489" s="129" t="s">
        <v>1702</v>
      </c>
      <c r="B489" s="131"/>
      <c r="C489" s="131">
        <v>750</v>
      </c>
      <c r="D489" s="131">
        <v>370</v>
      </c>
      <c r="E489" s="131">
        <v>380</v>
      </c>
      <c r="F489" s="131">
        <v>1.7999999999999999E-2</v>
      </c>
    </row>
    <row r="490" spans="1:6">
      <c r="A490" s="129" t="s">
        <v>1703</v>
      </c>
      <c r="B490" s="131"/>
      <c r="C490" s="131">
        <v>350</v>
      </c>
      <c r="D490" s="131">
        <v>150</v>
      </c>
      <c r="E490" s="131">
        <v>200</v>
      </c>
      <c r="F490" s="131">
        <v>1.2999999999999999E-2</v>
      </c>
    </row>
    <row r="491" spans="1:6">
      <c r="A491" s="129" t="s">
        <v>1704</v>
      </c>
      <c r="B491" s="131"/>
      <c r="C491" s="131">
        <v>850</v>
      </c>
      <c r="D491" s="131">
        <v>420</v>
      </c>
      <c r="E491" s="131">
        <v>430</v>
      </c>
      <c r="F491" s="131">
        <v>1.7999999999999999E-2</v>
      </c>
    </row>
    <row r="492" spans="1:6">
      <c r="A492" s="129" t="s">
        <v>1705</v>
      </c>
      <c r="B492" s="131"/>
      <c r="C492" s="131">
        <v>350</v>
      </c>
      <c r="D492" s="131">
        <v>150</v>
      </c>
      <c r="E492" s="131">
        <v>200</v>
      </c>
      <c r="F492" s="131">
        <v>1.2999999999999999E-2</v>
      </c>
    </row>
    <row r="493" spans="1:6">
      <c r="A493" s="129" t="s">
        <v>1706</v>
      </c>
      <c r="B493" s="131"/>
      <c r="C493" s="131">
        <v>850</v>
      </c>
      <c r="D493" s="131">
        <v>420</v>
      </c>
      <c r="E493" s="131">
        <v>430</v>
      </c>
      <c r="F493" s="131">
        <v>1.7999999999999999E-2</v>
      </c>
    </row>
    <row r="494" spans="1:6">
      <c r="A494" s="129" t="s">
        <v>1707</v>
      </c>
      <c r="B494" s="131"/>
      <c r="C494" s="131">
        <v>370</v>
      </c>
      <c r="D494" s="131">
        <v>170</v>
      </c>
      <c r="E494" s="131">
        <v>200</v>
      </c>
      <c r="F494" s="131">
        <v>1.2999999999999999E-2</v>
      </c>
    </row>
    <row r="495" spans="1:6">
      <c r="A495" s="129" t="s">
        <v>1708</v>
      </c>
      <c r="B495" s="131"/>
      <c r="C495" s="131">
        <v>920</v>
      </c>
      <c r="D495" s="131">
        <v>420</v>
      </c>
      <c r="E495" s="131">
        <v>500</v>
      </c>
      <c r="F495" s="131">
        <v>1.7999999999999999E-2</v>
      </c>
    </row>
    <row r="496" spans="1:6">
      <c r="A496" s="129" t="s">
        <v>1709</v>
      </c>
      <c r="B496" s="131"/>
      <c r="C496" s="131">
        <v>330</v>
      </c>
      <c r="D496" s="131">
        <v>150</v>
      </c>
      <c r="E496" s="131">
        <v>180</v>
      </c>
      <c r="F496" s="131">
        <v>1.2999999999999999E-2</v>
      </c>
    </row>
    <row r="497" spans="1:6">
      <c r="A497" s="129" t="s">
        <v>1710</v>
      </c>
      <c r="B497" s="131"/>
      <c r="C497" s="131">
        <v>680</v>
      </c>
      <c r="D497" s="131">
        <v>370</v>
      </c>
      <c r="E497" s="131">
        <v>310</v>
      </c>
      <c r="F497" s="131">
        <v>1.7999999999999999E-2</v>
      </c>
    </row>
    <row r="498" spans="1:6">
      <c r="A498" s="129" t="s">
        <v>1711</v>
      </c>
      <c r="B498" s="131"/>
      <c r="C498" s="131">
        <v>370</v>
      </c>
      <c r="D498" s="131">
        <v>170</v>
      </c>
      <c r="E498" s="131">
        <v>200</v>
      </c>
      <c r="F498" s="131">
        <v>1.2999999999999999E-2</v>
      </c>
    </row>
    <row r="499" spans="1:6">
      <c r="A499" s="129" t="s">
        <v>1712</v>
      </c>
      <c r="B499" s="131"/>
      <c r="C499" s="131">
        <v>800</v>
      </c>
      <c r="D499" s="131">
        <v>420</v>
      </c>
      <c r="E499" s="131">
        <v>380</v>
      </c>
      <c r="F499" s="131">
        <v>1.7999999999999999E-2</v>
      </c>
    </row>
    <row r="500" spans="1:6">
      <c r="A500" s="129" t="s">
        <v>1713</v>
      </c>
      <c r="B500" s="131"/>
      <c r="C500" s="131">
        <v>370</v>
      </c>
      <c r="D500" s="131">
        <v>170</v>
      </c>
      <c r="E500" s="131">
        <v>200</v>
      </c>
      <c r="F500" s="131">
        <v>1.2999999999999999E-2</v>
      </c>
    </row>
    <row r="501" spans="1:6">
      <c r="A501" s="129" t="s">
        <v>1714</v>
      </c>
      <c r="B501" s="131"/>
      <c r="C501" s="131">
        <v>850</v>
      </c>
      <c r="D501" s="131">
        <v>420</v>
      </c>
      <c r="E501" s="131">
        <v>430</v>
      </c>
      <c r="F501" s="131">
        <v>1.7999999999999999E-2</v>
      </c>
    </row>
    <row r="502" spans="1:6">
      <c r="A502" s="129" t="s">
        <v>1715</v>
      </c>
      <c r="B502" s="131"/>
      <c r="C502" s="131">
        <v>370</v>
      </c>
      <c r="D502" s="131">
        <v>170</v>
      </c>
      <c r="E502" s="131">
        <v>200</v>
      </c>
      <c r="F502" s="131">
        <v>1.2999999999999999E-2</v>
      </c>
    </row>
    <row r="503" spans="1:6">
      <c r="A503" s="129" t="s">
        <v>1716</v>
      </c>
      <c r="B503" s="131"/>
      <c r="C503" s="131">
        <v>800</v>
      </c>
      <c r="D503" s="131">
        <v>400</v>
      </c>
      <c r="E503" s="131">
        <v>400</v>
      </c>
      <c r="F503" s="131">
        <v>1.7999999999999999E-2</v>
      </c>
    </row>
    <row r="504" spans="1:6">
      <c r="A504" s="129" t="s">
        <v>1717</v>
      </c>
      <c r="B504" s="131"/>
      <c r="C504" s="131">
        <v>800</v>
      </c>
      <c r="D504" s="131">
        <v>400</v>
      </c>
      <c r="E504" s="131">
        <v>400</v>
      </c>
      <c r="F504" s="131">
        <v>1.7999999999999999E-2</v>
      </c>
    </row>
    <row r="505" spans="1:6">
      <c r="A505" s="129" t="s">
        <v>1718</v>
      </c>
      <c r="B505" s="131"/>
      <c r="C505" s="131">
        <v>350</v>
      </c>
      <c r="D505" s="131">
        <v>170</v>
      </c>
      <c r="E505" s="131">
        <v>180</v>
      </c>
      <c r="F505" s="131">
        <v>1.7999999999999999E-2</v>
      </c>
    </row>
    <row r="506" spans="1:6">
      <c r="A506" s="129" t="s">
        <v>1719</v>
      </c>
      <c r="B506" s="131"/>
      <c r="C506" s="131">
        <v>800</v>
      </c>
      <c r="D506" s="131">
        <v>400</v>
      </c>
      <c r="E506" s="131">
        <v>400</v>
      </c>
      <c r="F506" s="131">
        <v>1.7999999999999999E-2</v>
      </c>
    </row>
    <row r="507" spans="1:6">
      <c r="A507" s="129" t="s">
        <v>1720</v>
      </c>
      <c r="B507" s="131"/>
      <c r="C507" s="131">
        <v>350</v>
      </c>
      <c r="D507" s="131">
        <v>170</v>
      </c>
      <c r="E507" s="131">
        <v>180</v>
      </c>
      <c r="F507" s="131">
        <v>1.7999999999999999E-2</v>
      </c>
    </row>
    <row r="508" spans="1:6">
      <c r="A508" s="129" t="s">
        <v>1721</v>
      </c>
      <c r="B508" s="131"/>
      <c r="C508" s="131">
        <v>800</v>
      </c>
      <c r="D508" s="131">
        <v>400</v>
      </c>
      <c r="E508" s="131">
        <v>400</v>
      </c>
      <c r="F508" s="131">
        <v>1.7999999999999999E-2</v>
      </c>
    </row>
    <row r="509" spans="1:6">
      <c r="A509" s="129" t="s">
        <v>1722</v>
      </c>
      <c r="B509" s="131"/>
      <c r="C509" s="131">
        <v>300</v>
      </c>
      <c r="D509" s="131">
        <v>150</v>
      </c>
      <c r="E509" s="131">
        <v>150</v>
      </c>
      <c r="F509" s="131">
        <v>1.7999999999999999E-2</v>
      </c>
    </row>
    <row r="510" spans="1:6">
      <c r="A510" s="129" t="s">
        <v>1723</v>
      </c>
      <c r="B510" s="131"/>
      <c r="C510" s="131">
        <v>800</v>
      </c>
      <c r="D510" s="131">
        <v>400</v>
      </c>
      <c r="E510" s="131">
        <v>400</v>
      </c>
      <c r="F510" s="131">
        <v>1.7999999999999999E-2</v>
      </c>
    </row>
    <row r="511" spans="1:6">
      <c r="A511" s="129" t="s">
        <v>1724</v>
      </c>
      <c r="B511" s="131"/>
      <c r="C511" s="131">
        <v>300</v>
      </c>
      <c r="D511" s="131">
        <v>150</v>
      </c>
      <c r="E511" s="131">
        <v>150</v>
      </c>
      <c r="F511" s="131">
        <v>1.7999999999999999E-2</v>
      </c>
    </row>
    <row r="512" spans="1:6">
      <c r="A512" s="129" t="s">
        <v>1725</v>
      </c>
      <c r="B512" s="131"/>
      <c r="C512" s="131">
        <v>650</v>
      </c>
      <c r="D512" s="131">
        <v>370</v>
      </c>
      <c r="E512" s="131">
        <v>280</v>
      </c>
      <c r="F512" s="131">
        <v>1.7999999999999999E-2</v>
      </c>
    </row>
    <row r="513" spans="1:6">
      <c r="A513" s="129" t="s">
        <v>1726</v>
      </c>
      <c r="B513" s="131"/>
      <c r="C513" s="131">
        <v>300</v>
      </c>
      <c r="D513" s="131">
        <v>150</v>
      </c>
      <c r="E513" s="131">
        <v>150</v>
      </c>
      <c r="F513" s="131">
        <v>1.7999999999999999E-2</v>
      </c>
    </row>
    <row r="514" spans="1:6">
      <c r="A514" s="129" t="s">
        <v>1727</v>
      </c>
      <c r="B514" s="131"/>
      <c r="C514" s="131">
        <v>650</v>
      </c>
      <c r="D514" s="131">
        <v>370</v>
      </c>
      <c r="E514" s="131">
        <v>280</v>
      </c>
      <c r="F514" s="131">
        <v>1.7999999999999999E-2</v>
      </c>
    </row>
    <row r="515" spans="1:6">
      <c r="A515" s="129" t="s">
        <v>1728</v>
      </c>
      <c r="B515" s="131"/>
      <c r="C515" s="131">
        <v>350</v>
      </c>
      <c r="D515" s="131">
        <v>170</v>
      </c>
      <c r="E515" s="131">
        <v>180</v>
      </c>
      <c r="F515" s="131">
        <v>1.7999999999999999E-2</v>
      </c>
    </row>
    <row r="516" spans="1:6">
      <c r="A516" s="129" t="s">
        <v>1729</v>
      </c>
      <c r="B516" s="131"/>
      <c r="C516" s="131">
        <v>850</v>
      </c>
      <c r="D516" s="131">
        <v>420</v>
      </c>
      <c r="E516" s="131">
        <v>430</v>
      </c>
      <c r="F516" s="131">
        <v>1.7999999999999999E-2</v>
      </c>
    </row>
    <row r="517" spans="1:6">
      <c r="A517" s="129" t="s">
        <v>1730</v>
      </c>
      <c r="B517" s="131"/>
      <c r="C517" s="131">
        <v>750</v>
      </c>
      <c r="D517" s="131">
        <v>220</v>
      </c>
      <c r="E517" s="131">
        <v>530</v>
      </c>
      <c r="F517" s="131">
        <v>1.2999999999999999E-2</v>
      </c>
    </row>
    <row r="518" spans="1:6">
      <c r="A518" s="129" t="s">
        <v>1731</v>
      </c>
      <c r="B518" s="131"/>
      <c r="C518" s="131">
        <v>600</v>
      </c>
      <c r="D518" s="131">
        <v>350</v>
      </c>
      <c r="E518" s="131">
        <v>250</v>
      </c>
      <c r="F518" s="131">
        <v>8.0000000000000002E-3</v>
      </c>
    </row>
    <row r="519" spans="1:6">
      <c r="A519" s="129" t="s">
        <v>1732</v>
      </c>
      <c r="B519" s="131"/>
      <c r="C519" s="131">
        <v>1700</v>
      </c>
      <c r="D519" s="131">
        <v>1000</v>
      </c>
      <c r="E519" s="131">
        <v>700</v>
      </c>
      <c r="F519" s="131">
        <v>8.3330000000000001E-2</v>
      </c>
    </row>
    <row r="520" spans="1:6">
      <c r="A520" s="129" t="s">
        <v>1733</v>
      </c>
      <c r="B520" s="131"/>
      <c r="C520" s="131">
        <v>6000</v>
      </c>
      <c r="D520" s="131">
        <v>3000</v>
      </c>
      <c r="E520" s="131">
        <v>3000</v>
      </c>
      <c r="F520" s="131">
        <v>0.3</v>
      </c>
    </row>
    <row r="521" spans="1:6">
      <c r="A521" s="129" t="s">
        <v>1734</v>
      </c>
      <c r="B521" s="131"/>
      <c r="C521" s="131">
        <v>1930</v>
      </c>
      <c r="D521" s="131">
        <v>360</v>
      </c>
      <c r="E521" s="131">
        <v>1570</v>
      </c>
      <c r="F521" s="131">
        <v>1.7999999999999999E-2</v>
      </c>
    </row>
    <row r="522" spans="1:6">
      <c r="A522" s="129" t="s">
        <v>1735</v>
      </c>
      <c r="B522" s="131"/>
      <c r="C522" s="131">
        <v>260</v>
      </c>
      <c r="D522" s="131">
        <v>120</v>
      </c>
      <c r="E522" s="131">
        <v>140</v>
      </c>
      <c r="F522" s="131">
        <v>1.2999999999999999E-2</v>
      </c>
    </row>
    <row r="523" spans="1:6">
      <c r="A523" s="129" t="s">
        <v>1736</v>
      </c>
      <c r="B523" s="131"/>
      <c r="C523" s="131">
        <v>1400</v>
      </c>
      <c r="D523" s="131">
        <v>900</v>
      </c>
      <c r="E523" s="131">
        <v>500</v>
      </c>
      <c r="F523" s="131">
        <v>1.2999999999999999E-2</v>
      </c>
    </row>
    <row r="524" spans="1:6">
      <c r="A524" s="129" t="s">
        <v>1737</v>
      </c>
      <c r="B524" s="131"/>
      <c r="C524" s="131">
        <v>350</v>
      </c>
      <c r="D524" s="131">
        <v>120</v>
      </c>
      <c r="E524" s="131">
        <v>230</v>
      </c>
      <c r="F524" s="131">
        <v>1.2999999999999999E-2</v>
      </c>
    </row>
    <row r="525" spans="1:6">
      <c r="A525" s="129" t="s">
        <v>1738</v>
      </c>
      <c r="B525" s="131"/>
      <c r="C525" s="131">
        <v>1400</v>
      </c>
      <c r="D525" s="131">
        <v>600</v>
      </c>
      <c r="E525" s="131">
        <v>800</v>
      </c>
      <c r="F525" s="131">
        <v>0.04</v>
      </c>
    </row>
    <row r="526" spans="1:6">
      <c r="A526" s="129" t="s">
        <v>1739</v>
      </c>
      <c r="B526" s="131"/>
      <c r="C526" s="131">
        <v>260</v>
      </c>
      <c r="D526" s="131">
        <v>110</v>
      </c>
      <c r="E526" s="131">
        <v>150</v>
      </c>
      <c r="F526" s="131">
        <v>1.2999999999999999E-2</v>
      </c>
    </row>
    <row r="527" spans="1:6">
      <c r="A527" s="129" t="s">
        <v>1740</v>
      </c>
      <c r="B527" s="131"/>
      <c r="C527" s="131">
        <v>360</v>
      </c>
      <c r="D527" s="131">
        <v>150</v>
      </c>
      <c r="E527" s="131">
        <v>210</v>
      </c>
      <c r="F527" s="131">
        <v>1.2999999999999999E-2</v>
      </c>
    </row>
    <row r="528" spans="1:6">
      <c r="A528" s="129" t="s">
        <v>1741</v>
      </c>
      <c r="B528" s="131"/>
      <c r="C528" s="131">
        <v>6000</v>
      </c>
      <c r="D528" s="131">
        <v>3600</v>
      </c>
      <c r="E528" s="131">
        <v>2400</v>
      </c>
      <c r="F528" s="131">
        <v>0.35</v>
      </c>
    </row>
    <row r="529" spans="1:6">
      <c r="A529" s="129" t="s">
        <v>1742</v>
      </c>
      <c r="B529" s="131"/>
      <c r="C529" s="131">
        <v>3200</v>
      </c>
      <c r="D529" s="131">
        <v>1000</v>
      </c>
      <c r="E529" s="131">
        <v>2200</v>
      </c>
      <c r="F529" s="131">
        <v>0.35</v>
      </c>
    </row>
    <row r="530" spans="1:6">
      <c r="A530" s="129" t="s">
        <v>1743</v>
      </c>
      <c r="B530" s="131"/>
      <c r="C530" s="131">
        <v>9500</v>
      </c>
      <c r="D530" s="131">
        <v>4500</v>
      </c>
      <c r="E530" s="131">
        <v>5000</v>
      </c>
      <c r="F530" s="131">
        <v>0.65</v>
      </c>
    </row>
    <row r="531" spans="1:6">
      <c r="A531" s="129" t="s">
        <v>1744</v>
      </c>
      <c r="B531" s="131"/>
      <c r="C531" s="131">
        <v>10000</v>
      </c>
      <c r="D531" s="131">
        <v>3000</v>
      </c>
      <c r="E531" s="131">
        <v>7000</v>
      </c>
      <c r="F531" s="131">
        <v>0.35</v>
      </c>
    </row>
    <row r="532" spans="1:6">
      <c r="A532" s="129" t="s">
        <v>1745</v>
      </c>
      <c r="B532" s="131"/>
      <c r="C532" s="131">
        <v>36000</v>
      </c>
      <c r="D532" s="131">
        <v>6000</v>
      </c>
      <c r="E532" s="131">
        <v>30000</v>
      </c>
      <c r="F532" s="131">
        <v>5</v>
      </c>
    </row>
    <row r="533" spans="1:6">
      <c r="A533" s="129" t="s">
        <v>1746</v>
      </c>
      <c r="B533" s="131"/>
      <c r="C533" s="131">
        <v>3000</v>
      </c>
      <c r="D533" s="131">
        <v>1500</v>
      </c>
      <c r="E533" s="131">
        <v>1500</v>
      </c>
      <c r="F533" s="131">
        <v>0.125</v>
      </c>
    </row>
    <row r="534" spans="1:6">
      <c r="A534" s="129" t="s">
        <v>1747</v>
      </c>
      <c r="B534" s="131"/>
      <c r="C534" s="131">
        <v>6000</v>
      </c>
      <c r="D534" s="131">
        <v>2000</v>
      </c>
      <c r="E534" s="131">
        <v>4000</v>
      </c>
      <c r="F534" s="131">
        <v>0.35</v>
      </c>
    </row>
    <row r="535" spans="1:6">
      <c r="A535" s="129" t="s">
        <v>1748</v>
      </c>
      <c r="B535" s="131"/>
      <c r="C535" s="131">
        <v>24000</v>
      </c>
      <c r="D535" s="131">
        <v>6000</v>
      </c>
      <c r="E535" s="131">
        <v>18000</v>
      </c>
      <c r="F535" s="131">
        <v>5</v>
      </c>
    </row>
    <row r="536" spans="1:6">
      <c r="A536" s="129" t="s">
        <v>1749</v>
      </c>
      <c r="B536" s="131"/>
      <c r="C536" s="131">
        <v>6000</v>
      </c>
      <c r="D536" s="131">
        <v>2000</v>
      </c>
      <c r="E536" s="131">
        <v>4000</v>
      </c>
      <c r="F536" s="131">
        <v>0.35</v>
      </c>
    </row>
    <row r="537" spans="1:6">
      <c r="A537" s="129" t="s">
        <v>1750</v>
      </c>
      <c r="B537" s="131"/>
      <c r="C537" s="131">
        <v>5500</v>
      </c>
      <c r="D537" s="131">
        <v>3000</v>
      </c>
      <c r="E537" s="131">
        <v>2500</v>
      </c>
      <c r="F537" s="131">
        <v>0.18</v>
      </c>
    </row>
    <row r="538" spans="1:6">
      <c r="A538" s="129" t="s">
        <v>1751</v>
      </c>
      <c r="B538" s="131"/>
      <c r="C538" s="131">
        <v>7500</v>
      </c>
      <c r="D538" s="131">
        <v>3500</v>
      </c>
      <c r="E538" s="131">
        <v>4000</v>
      </c>
      <c r="F538" s="131">
        <v>0.35</v>
      </c>
    </row>
    <row r="539" spans="1:6">
      <c r="A539" s="129" t="s">
        <v>1752</v>
      </c>
      <c r="B539" s="131"/>
      <c r="C539" s="131">
        <v>36000</v>
      </c>
      <c r="D539" s="131">
        <v>6000</v>
      </c>
      <c r="E539" s="131">
        <v>30000</v>
      </c>
      <c r="F539" s="131">
        <v>5</v>
      </c>
    </row>
    <row r="540" spans="1:6">
      <c r="A540" s="129" t="s">
        <v>1753</v>
      </c>
      <c r="B540" s="131"/>
      <c r="C540" s="131">
        <v>18000</v>
      </c>
      <c r="D540" s="131">
        <v>4000</v>
      </c>
      <c r="E540" s="131">
        <v>14000</v>
      </c>
      <c r="F540" s="131">
        <v>5</v>
      </c>
    </row>
    <row r="541" spans="1:6">
      <c r="A541" s="129" t="s">
        <v>1754</v>
      </c>
      <c r="B541" s="131"/>
      <c r="C541" s="131">
        <v>1020</v>
      </c>
      <c r="D541" s="131">
        <v>664</v>
      </c>
      <c r="E541" s="131">
        <v>356</v>
      </c>
      <c r="F541" s="131">
        <v>1.486E-2</v>
      </c>
    </row>
    <row r="542" spans="1:6">
      <c r="A542" s="129" t="s">
        <v>1755</v>
      </c>
      <c r="B542" s="131"/>
      <c r="C542" s="131">
        <v>3000</v>
      </c>
      <c r="D542" s="131">
        <v>1800</v>
      </c>
      <c r="E542" s="131">
        <v>1200</v>
      </c>
      <c r="F542" s="131">
        <v>0.2</v>
      </c>
    </row>
    <row r="543" spans="1:6">
      <c r="A543" s="129" t="s">
        <v>1756</v>
      </c>
      <c r="B543" s="131"/>
      <c r="C543" s="131">
        <v>6000</v>
      </c>
      <c r="D543" s="131">
        <v>2800</v>
      </c>
      <c r="E543" s="131">
        <v>3200</v>
      </c>
      <c r="F543" s="131">
        <v>0.4</v>
      </c>
    </row>
    <row r="544" spans="1:6">
      <c r="A544" s="129" t="s">
        <v>1757</v>
      </c>
      <c r="B544" s="131"/>
      <c r="C544" s="131">
        <v>3600</v>
      </c>
      <c r="D544" s="131">
        <v>1200</v>
      </c>
      <c r="E544" s="131">
        <v>2400</v>
      </c>
      <c r="F544" s="131">
        <v>0.35</v>
      </c>
    </row>
    <row r="545" spans="1:6">
      <c r="A545" s="129" t="s">
        <v>1758</v>
      </c>
      <c r="B545" s="131"/>
      <c r="C545" s="131">
        <v>10000</v>
      </c>
      <c r="D545" s="131">
        <v>2000</v>
      </c>
      <c r="E545" s="131">
        <v>8000</v>
      </c>
      <c r="F545" s="131">
        <v>5</v>
      </c>
    </row>
    <row r="546" spans="1:6">
      <c r="A546" s="129" t="s">
        <v>1759</v>
      </c>
      <c r="B546" s="131"/>
      <c r="C546" s="131">
        <v>32000</v>
      </c>
      <c r="D546" s="131">
        <v>8000</v>
      </c>
      <c r="E546" s="131">
        <v>24000</v>
      </c>
      <c r="F546" s="131">
        <v>5</v>
      </c>
    </row>
    <row r="547" spans="1:6">
      <c r="A547" s="129" t="s">
        <v>1760</v>
      </c>
      <c r="B547" s="131"/>
      <c r="C547" s="131">
        <v>16083.5</v>
      </c>
      <c r="D547" s="131">
        <v>7097.5</v>
      </c>
      <c r="E547" s="131">
        <v>8986</v>
      </c>
      <c r="F547" s="131">
        <v>0.3</v>
      </c>
    </row>
    <row r="548" spans="1:6">
      <c r="A548" s="129" t="s">
        <v>1761</v>
      </c>
      <c r="B548" s="131"/>
      <c r="C548" s="131">
        <v>3000</v>
      </c>
      <c r="D548" s="131">
        <v>1800</v>
      </c>
      <c r="E548" s="131">
        <v>1200</v>
      </c>
      <c r="F548" s="131">
        <v>0.16500000000000001</v>
      </c>
    </row>
    <row r="549" spans="1:6">
      <c r="A549" s="129" t="s">
        <v>1762</v>
      </c>
      <c r="B549" s="131"/>
      <c r="C549" s="131">
        <v>4800</v>
      </c>
      <c r="D549" s="131">
        <v>3000</v>
      </c>
      <c r="E549" s="131">
        <v>1800</v>
      </c>
      <c r="F549" s="131">
        <v>0.2</v>
      </c>
    </row>
    <row r="550" spans="1:6">
      <c r="A550" s="129" t="s">
        <v>1763</v>
      </c>
      <c r="B550" s="131"/>
      <c r="C550" s="131">
        <v>4500</v>
      </c>
      <c r="D550" s="131">
        <v>2500</v>
      </c>
      <c r="E550" s="131">
        <v>2000</v>
      </c>
      <c r="F550" s="131">
        <v>0.2</v>
      </c>
    </row>
    <row r="551" spans="1:6">
      <c r="A551" s="129" t="s">
        <v>1764</v>
      </c>
      <c r="B551" s="131"/>
      <c r="C551" s="131">
        <v>4500</v>
      </c>
      <c r="D551" s="131">
        <v>2000</v>
      </c>
      <c r="E551" s="131">
        <v>2500</v>
      </c>
      <c r="F551" s="131">
        <v>0.2</v>
      </c>
    </row>
    <row r="552" spans="1:6">
      <c r="A552" s="129" t="s">
        <v>1765</v>
      </c>
      <c r="B552" s="131"/>
      <c r="C552" s="131">
        <v>5500</v>
      </c>
      <c r="D552" s="131">
        <v>3000</v>
      </c>
      <c r="E552" s="131">
        <v>2500</v>
      </c>
      <c r="F552" s="131">
        <v>0.2</v>
      </c>
    </row>
    <row r="553" spans="1:6">
      <c r="A553" s="129" t="s">
        <v>1766</v>
      </c>
      <c r="B553" s="131"/>
      <c r="C553" s="131">
        <v>1600</v>
      </c>
      <c r="D553" s="131">
        <v>400</v>
      </c>
      <c r="E553" s="131">
        <v>1200</v>
      </c>
      <c r="F553" s="131">
        <v>0.35</v>
      </c>
    </row>
    <row r="554" spans="1:6">
      <c r="A554" s="129" t="s">
        <v>1767</v>
      </c>
      <c r="B554" s="131"/>
      <c r="C554" s="131">
        <v>5000</v>
      </c>
      <c r="D554" s="131">
        <v>1800</v>
      </c>
      <c r="E554" s="131">
        <v>3200</v>
      </c>
      <c r="F554" s="131">
        <v>0.35</v>
      </c>
    </row>
    <row r="555" spans="1:6">
      <c r="A555" s="129" t="s">
        <v>1768</v>
      </c>
      <c r="B555" s="131"/>
      <c r="C555" s="131">
        <v>50</v>
      </c>
      <c r="D555" s="131">
        <v>25</v>
      </c>
      <c r="E555" s="131">
        <v>25</v>
      </c>
      <c r="F555" s="131">
        <v>2E-3</v>
      </c>
    </row>
    <row r="556" spans="1:6">
      <c r="A556" s="129" t="s">
        <v>1769</v>
      </c>
      <c r="B556" s="131"/>
      <c r="C556" s="131">
        <v>80</v>
      </c>
      <c r="D556" s="131">
        <v>40</v>
      </c>
      <c r="E556" s="131">
        <v>40</v>
      </c>
      <c r="F556" s="131">
        <v>2E-3</v>
      </c>
    </row>
    <row r="557" spans="1:6">
      <c r="A557" s="129" t="s">
        <v>1770</v>
      </c>
      <c r="B557" s="131"/>
      <c r="C557" s="131">
        <v>120</v>
      </c>
      <c r="D557" s="131">
        <v>60</v>
      </c>
      <c r="E557" s="131">
        <v>60</v>
      </c>
      <c r="F557" s="131">
        <v>2E-3</v>
      </c>
    </row>
    <row r="558" spans="1:6">
      <c r="A558" s="129" t="s">
        <v>1771</v>
      </c>
      <c r="B558" s="131"/>
      <c r="C558" s="131">
        <v>200</v>
      </c>
      <c r="D558" s="131">
        <v>100</v>
      </c>
      <c r="E558" s="131">
        <v>100</v>
      </c>
      <c r="F558" s="131">
        <v>3.0000000000000001E-3</v>
      </c>
    </row>
    <row r="559" spans="1:6">
      <c r="A559" s="129" t="s">
        <v>1772</v>
      </c>
      <c r="B559" s="131"/>
      <c r="C559" s="131">
        <v>250</v>
      </c>
      <c r="D559" s="131">
        <v>130</v>
      </c>
      <c r="E559" s="131">
        <v>120</v>
      </c>
      <c r="F559" s="131">
        <v>3.0000000000000001E-3</v>
      </c>
    </row>
    <row r="560" spans="1:6">
      <c r="A560" s="129" t="s">
        <v>1773</v>
      </c>
      <c r="B560" s="131"/>
      <c r="C560" s="131">
        <v>55</v>
      </c>
      <c r="D560" s="131">
        <v>30</v>
      </c>
      <c r="E560" s="131">
        <v>25</v>
      </c>
      <c r="F560" s="131">
        <v>2E-3</v>
      </c>
    </row>
    <row r="561" spans="1:6">
      <c r="A561" s="129" t="s">
        <v>1774</v>
      </c>
      <c r="B561" s="131"/>
      <c r="C561" s="131">
        <v>115</v>
      </c>
      <c r="D561" s="131">
        <v>70</v>
      </c>
      <c r="E561" s="131">
        <v>45</v>
      </c>
      <c r="F561" s="131">
        <v>2E-3</v>
      </c>
    </row>
    <row r="562" spans="1:6">
      <c r="A562" s="129" t="s">
        <v>1775</v>
      </c>
      <c r="B562" s="131"/>
      <c r="C562" s="131">
        <v>20</v>
      </c>
      <c r="D562" s="131">
        <v>6</v>
      </c>
      <c r="E562" s="131">
        <v>14</v>
      </c>
      <c r="F562" s="131">
        <v>5.0000000000000001E-4</v>
      </c>
    </row>
    <row r="563" spans="1:6">
      <c r="A563" s="129" t="s">
        <v>1776</v>
      </c>
      <c r="B563" s="131"/>
      <c r="C563" s="131">
        <v>0</v>
      </c>
      <c r="D563" s="131">
        <v>40</v>
      </c>
      <c r="E563" s="131">
        <v>-40</v>
      </c>
      <c r="F563" s="131">
        <v>0</v>
      </c>
    </row>
    <row r="564" spans="1:6">
      <c r="A564" s="129" t="s">
        <v>1777</v>
      </c>
      <c r="B564" s="131"/>
      <c r="C564" s="131">
        <v>125</v>
      </c>
      <c r="D564" s="131">
        <v>40</v>
      </c>
      <c r="E564" s="131">
        <v>85</v>
      </c>
      <c r="F564" s="131">
        <v>0</v>
      </c>
    </row>
    <row r="565" spans="1:6">
      <c r="A565" s="129" t="s">
        <v>1778</v>
      </c>
      <c r="B565" s="131"/>
      <c r="C565" s="131">
        <v>445</v>
      </c>
      <c r="D565" s="131">
        <v>40</v>
      </c>
      <c r="E565" s="131">
        <v>405</v>
      </c>
      <c r="F565" s="131">
        <v>0</v>
      </c>
    </row>
    <row r="566" spans="1:6">
      <c r="A566" s="129" t="s">
        <v>1779</v>
      </c>
      <c r="B566" s="131"/>
      <c r="C566" s="131">
        <v>155</v>
      </c>
      <c r="D566" s="131">
        <v>40</v>
      </c>
      <c r="E566" s="131">
        <v>115</v>
      </c>
      <c r="F566" s="131">
        <v>0</v>
      </c>
    </row>
    <row r="567" spans="1:6">
      <c r="A567" s="129" t="s">
        <v>1780</v>
      </c>
      <c r="B567" s="131"/>
      <c r="C567" s="131">
        <v>445</v>
      </c>
      <c r="D567" s="131">
        <v>40</v>
      </c>
      <c r="E567" s="131">
        <v>405</v>
      </c>
      <c r="F567" s="131">
        <v>0</v>
      </c>
    </row>
    <row r="568" spans="1:6">
      <c r="A568" s="129" t="s">
        <v>1781</v>
      </c>
      <c r="B568" s="131"/>
      <c r="C568" s="131">
        <v>85</v>
      </c>
      <c r="D568" s="131">
        <v>40</v>
      </c>
      <c r="E568" s="131">
        <v>45</v>
      </c>
      <c r="F568" s="131">
        <v>0</v>
      </c>
    </row>
    <row r="569" spans="1:6">
      <c r="A569" s="129" t="s">
        <v>1782</v>
      </c>
      <c r="B569" s="131"/>
      <c r="C569" s="131">
        <v>300</v>
      </c>
      <c r="D569" s="131">
        <v>40</v>
      </c>
      <c r="E569" s="131">
        <v>260</v>
      </c>
      <c r="F569" s="131">
        <v>0</v>
      </c>
    </row>
    <row r="570" spans="1:6">
      <c r="A570" s="129" t="s">
        <v>1783</v>
      </c>
      <c r="B570" s="131"/>
      <c r="C570" s="131">
        <v>155</v>
      </c>
      <c r="D570" s="131">
        <v>40</v>
      </c>
      <c r="E570" s="131">
        <v>115</v>
      </c>
      <c r="F570" s="131">
        <v>0</v>
      </c>
    </row>
    <row r="571" spans="1:6">
      <c r="A571" s="129" t="s">
        <v>1784</v>
      </c>
      <c r="B571" s="131"/>
      <c r="C571" s="131">
        <v>515</v>
      </c>
      <c r="D571" s="131">
        <v>40</v>
      </c>
      <c r="E571" s="131">
        <v>475</v>
      </c>
      <c r="F571" s="131">
        <v>0</v>
      </c>
    </row>
    <row r="572" spans="1:6">
      <c r="A572" s="129" t="s">
        <v>1785</v>
      </c>
      <c r="B572" s="131"/>
      <c r="C572" s="131">
        <v>85</v>
      </c>
      <c r="D572" s="131">
        <v>40</v>
      </c>
      <c r="E572" s="131">
        <v>45</v>
      </c>
      <c r="F572" s="131">
        <v>0</v>
      </c>
    </row>
    <row r="573" spans="1:6">
      <c r="A573" s="129" t="s">
        <v>1786</v>
      </c>
      <c r="B573" s="131"/>
      <c r="C573" s="131">
        <v>375</v>
      </c>
      <c r="D573" s="131">
        <v>40</v>
      </c>
      <c r="E573" s="131">
        <v>335</v>
      </c>
      <c r="F573" s="131">
        <v>0</v>
      </c>
    </row>
    <row r="574" spans="1:6">
      <c r="A574" s="129" t="s">
        <v>1787</v>
      </c>
      <c r="B574" s="131"/>
      <c r="C574" s="131">
        <v>85</v>
      </c>
      <c r="D574" s="131">
        <v>40</v>
      </c>
      <c r="E574" s="131">
        <v>45</v>
      </c>
      <c r="F574" s="131">
        <v>0</v>
      </c>
    </row>
    <row r="575" spans="1:6">
      <c r="A575" s="129" t="s">
        <v>1788</v>
      </c>
      <c r="B575" s="131"/>
      <c r="C575" s="131">
        <v>300</v>
      </c>
      <c r="D575" s="131">
        <v>40</v>
      </c>
      <c r="E575" s="131">
        <v>260</v>
      </c>
      <c r="F575" s="131">
        <v>0</v>
      </c>
    </row>
    <row r="576" spans="1:6">
      <c r="A576" s="129" t="s">
        <v>1789</v>
      </c>
      <c r="B576" s="131"/>
      <c r="C576" s="131">
        <v>85</v>
      </c>
      <c r="D576" s="131">
        <v>40</v>
      </c>
      <c r="E576" s="131">
        <v>45</v>
      </c>
      <c r="F576" s="131">
        <v>0</v>
      </c>
    </row>
    <row r="577" spans="1:6">
      <c r="A577" s="129" t="s">
        <v>1790</v>
      </c>
      <c r="B577" s="131"/>
      <c r="C577" s="131">
        <v>375</v>
      </c>
      <c r="D577" s="131">
        <v>40</v>
      </c>
      <c r="E577" s="131">
        <v>335</v>
      </c>
      <c r="F577" s="131">
        <v>0</v>
      </c>
    </row>
    <row r="578" spans="1:6">
      <c r="A578" s="129" t="s">
        <v>1791</v>
      </c>
      <c r="B578" s="131"/>
      <c r="C578" s="131">
        <v>85</v>
      </c>
      <c r="D578" s="131">
        <v>40</v>
      </c>
      <c r="E578" s="131">
        <v>45</v>
      </c>
      <c r="F578" s="131">
        <v>0</v>
      </c>
    </row>
    <row r="579" spans="1:6">
      <c r="A579" s="129" t="s">
        <v>1792</v>
      </c>
      <c r="B579" s="131"/>
      <c r="C579" s="131">
        <v>290</v>
      </c>
      <c r="D579" s="131">
        <v>40</v>
      </c>
      <c r="E579" s="131">
        <v>250</v>
      </c>
      <c r="F579" s="131">
        <v>0</v>
      </c>
    </row>
    <row r="580" spans="1:6">
      <c r="A580" s="129" t="s">
        <v>1793</v>
      </c>
      <c r="B580" s="131"/>
      <c r="C580" s="131">
        <v>125</v>
      </c>
      <c r="D580" s="131">
        <v>40</v>
      </c>
      <c r="E580" s="131">
        <v>85</v>
      </c>
      <c r="F580" s="131">
        <v>0</v>
      </c>
    </row>
    <row r="581" spans="1:6">
      <c r="A581" s="129" t="s">
        <v>1794</v>
      </c>
      <c r="B581" s="131"/>
      <c r="C581" s="131">
        <v>365</v>
      </c>
      <c r="D581" s="131">
        <v>40</v>
      </c>
      <c r="E581" s="131">
        <v>325</v>
      </c>
      <c r="F581" s="131">
        <v>0</v>
      </c>
    </row>
    <row r="582" spans="1:6">
      <c r="A582" s="129" t="s">
        <v>1795</v>
      </c>
      <c r="B582" s="131"/>
      <c r="C582" s="131">
        <v>125</v>
      </c>
      <c r="D582" s="131">
        <v>40</v>
      </c>
      <c r="E582" s="131">
        <v>85</v>
      </c>
      <c r="F582" s="131">
        <v>0</v>
      </c>
    </row>
    <row r="583" spans="1:6">
      <c r="A583" s="129" t="s">
        <v>1796</v>
      </c>
      <c r="B583" s="131"/>
      <c r="C583" s="131">
        <v>430</v>
      </c>
      <c r="D583" s="131">
        <v>40</v>
      </c>
      <c r="E583" s="131">
        <v>390</v>
      </c>
      <c r="F583" s="131">
        <v>0</v>
      </c>
    </row>
    <row r="584" spans="1:6">
      <c r="A584" s="129" t="s">
        <v>1797</v>
      </c>
      <c r="B584" s="131"/>
      <c r="C584" s="131">
        <v>85</v>
      </c>
      <c r="D584" s="131">
        <v>40</v>
      </c>
      <c r="E584" s="131">
        <v>45</v>
      </c>
      <c r="F584" s="131">
        <v>0</v>
      </c>
    </row>
    <row r="585" spans="1:6">
      <c r="A585" s="129" t="s">
        <v>1798</v>
      </c>
      <c r="B585" s="131"/>
      <c r="C585" s="131">
        <v>290</v>
      </c>
      <c r="D585" s="131">
        <v>40</v>
      </c>
      <c r="E585" s="131">
        <v>250</v>
      </c>
      <c r="F585" s="131">
        <v>0</v>
      </c>
    </row>
    <row r="586" spans="1:6">
      <c r="A586" s="129" t="s">
        <v>1799</v>
      </c>
      <c r="B586" s="131"/>
      <c r="C586" s="131">
        <v>85</v>
      </c>
      <c r="D586" s="131">
        <v>40</v>
      </c>
      <c r="E586" s="131">
        <v>45</v>
      </c>
      <c r="F586" s="131">
        <v>0</v>
      </c>
    </row>
    <row r="587" spans="1:6">
      <c r="A587" s="129" t="s">
        <v>1800</v>
      </c>
      <c r="B587" s="131"/>
      <c r="C587" s="131">
        <v>290</v>
      </c>
      <c r="D587" s="131">
        <v>40</v>
      </c>
      <c r="E587" s="131">
        <v>250</v>
      </c>
      <c r="F587" s="131">
        <v>0</v>
      </c>
    </row>
    <row r="588" spans="1:6">
      <c r="A588" s="129" t="s">
        <v>1801</v>
      </c>
      <c r="B588" s="131"/>
      <c r="C588" s="131">
        <v>85</v>
      </c>
      <c r="D588" s="131">
        <v>40</v>
      </c>
      <c r="E588" s="131">
        <v>45</v>
      </c>
      <c r="F588" s="131">
        <v>0</v>
      </c>
    </row>
    <row r="589" spans="1:6">
      <c r="A589" s="129" t="s">
        <v>1802</v>
      </c>
      <c r="B589" s="131"/>
      <c r="C589" s="131">
        <v>290</v>
      </c>
      <c r="D589" s="131">
        <v>40</v>
      </c>
      <c r="E589" s="131">
        <v>250</v>
      </c>
      <c r="F589" s="131">
        <v>0</v>
      </c>
    </row>
    <row r="590" spans="1:6">
      <c r="A590" s="129" t="s">
        <v>1803</v>
      </c>
      <c r="B590" s="131"/>
      <c r="C590" s="131">
        <v>155</v>
      </c>
      <c r="D590" s="131">
        <v>40</v>
      </c>
      <c r="E590" s="131">
        <v>115</v>
      </c>
      <c r="F590" s="131">
        <v>0</v>
      </c>
    </row>
    <row r="591" spans="1:6">
      <c r="A591" s="129" t="s">
        <v>1804</v>
      </c>
      <c r="B591" s="131"/>
      <c r="C591" s="131">
        <v>380</v>
      </c>
      <c r="D591" s="131">
        <v>40</v>
      </c>
      <c r="E591" s="131">
        <v>340</v>
      </c>
      <c r="F591" s="131">
        <v>0</v>
      </c>
    </row>
    <row r="592" spans="1:6">
      <c r="A592" s="129" t="s">
        <v>1805</v>
      </c>
      <c r="B592" s="131"/>
      <c r="C592" s="131">
        <v>85</v>
      </c>
      <c r="D592" s="131">
        <v>40</v>
      </c>
      <c r="E592" s="131">
        <v>45</v>
      </c>
      <c r="F592" s="131">
        <v>0</v>
      </c>
    </row>
    <row r="593" spans="1:6">
      <c r="A593" s="129" t="s">
        <v>1806</v>
      </c>
      <c r="B593" s="131"/>
      <c r="C593" s="131">
        <v>295</v>
      </c>
      <c r="D593" s="131">
        <v>40</v>
      </c>
      <c r="E593" s="131">
        <v>255</v>
      </c>
      <c r="F593" s="131">
        <v>0</v>
      </c>
    </row>
    <row r="594" spans="1:6">
      <c r="A594" s="129" t="s">
        <v>1807</v>
      </c>
      <c r="B594" s="131"/>
      <c r="C594" s="131">
        <v>125</v>
      </c>
      <c r="D594" s="131">
        <v>40</v>
      </c>
      <c r="E594" s="131">
        <v>85</v>
      </c>
      <c r="F594" s="131">
        <v>0</v>
      </c>
    </row>
    <row r="595" spans="1:6">
      <c r="A595" s="129" t="s">
        <v>1808</v>
      </c>
      <c r="B595" s="131"/>
      <c r="C595" s="131">
        <v>295</v>
      </c>
      <c r="D595" s="131">
        <v>40</v>
      </c>
      <c r="E595" s="131">
        <v>255</v>
      </c>
      <c r="F595" s="131">
        <v>0</v>
      </c>
    </row>
    <row r="596" spans="1:6">
      <c r="A596" s="129" t="s">
        <v>1809</v>
      </c>
      <c r="B596" s="131"/>
      <c r="C596" s="131">
        <v>125</v>
      </c>
      <c r="D596" s="131">
        <v>40</v>
      </c>
      <c r="E596" s="131">
        <v>85</v>
      </c>
      <c r="F596" s="131">
        <v>0</v>
      </c>
    </row>
    <row r="597" spans="1:6">
      <c r="A597" s="129" t="s">
        <v>1810</v>
      </c>
      <c r="B597" s="131"/>
      <c r="C597" s="131">
        <v>380</v>
      </c>
      <c r="D597" s="131">
        <v>40</v>
      </c>
      <c r="E597" s="131">
        <v>340</v>
      </c>
      <c r="F597" s="131">
        <v>0</v>
      </c>
    </row>
    <row r="598" spans="1:6">
      <c r="A598" s="129" t="s">
        <v>1811</v>
      </c>
      <c r="B598" s="131"/>
      <c r="C598" s="131">
        <v>190</v>
      </c>
      <c r="D598" s="131">
        <v>40</v>
      </c>
      <c r="E598" s="131">
        <v>150</v>
      </c>
      <c r="F598" s="131">
        <v>0</v>
      </c>
    </row>
    <row r="599" spans="1:6">
      <c r="A599" s="129" t="s">
        <v>1812</v>
      </c>
      <c r="B599" s="131"/>
      <c r="C599" s="131">
        <v>435</v>
      </c>
      <c r="D599" s="131">
        <v>40</v>
      </c>
      <c r="E599" s="131">
        <v>395</v>
      </c>
      <c r="F599" s="131">
        <v>0</v>
      </c>
    </row>
    <row r="600" spans="1:6">
      <c r="A600" s="129" t="s">
        <v>1813</v>
      </c>
      <c r="B600" s="131"/>
      <c r="C600" s="131">
        <v>155</v>
      </c>
      <c r="D600" s="131">
        <v>40</v>
      </c>
      <c r="E600" s="131">
        <v>115</v>
      </c>
      <c r="F600" s="131">
        <v>0</v>
      </c>
    </row>
    <row r="601" spans="1:6">
      <c r="A601" s="129" t="s">
        <v>1814</v>
      </c>
      <c r="B601" s="131"/>
      <c r="C601" s="131">
        <v>435</v>
      </c>
      <c r="D601" s="131">
        <v>40</v>
      </c>
      <c r="E601" s="131">
        <v>395</v>
      </c>
      <c r="F601" s="131">
        <v>0</v>
      </c>
    </row>
    <row r="602" spans="1:6">
      <c r="A602" s="129" t="s">
        <v>1815</v>
      </c>
      <c r="B602" s="131"/>
      <c r="C602" s="131">
        <v>155</v>
      </c>
      <c r="D602" s="131">
        <v>40</v>
      </c>
      <c r="E602" s="131">
        <v>115</v>
      </c>
      <c r="F602" s="131">
        <v>0</v>
      </c>
    </row>
    <row r="603" spans="1:6">
      <c r="A603" s="129" t="s">
        <v>1816</v>
      </c>
      <c r="B603" s="131"/>
      <c r="C603" s="131">
        <v>465</v>
      </c>
      <c r="D603" s="131">
        <v>40</v>
      </c>
      <c r="E603" s="131">
        <v>425</v>
      </c>
      <c r="F603" s="131">
        <v>0</v>
      </c>
    </row>
    <row r="604" spans="1:6">
      <c r="A604" s="129" t="s">
        <v>1817</v>
      </c>
      <c r="B604" s="131"/>
      <c r="C604" s="131">
        <v>155</v>
      </c>
      <c r="D604" s="131">
        <v>40</v>
      </c>
      <c r="E604" s="131">
        <v>115</v>
      </c>
      <c r="F604" s="131">
        <v>0</v>
      </c>
    </row>
    <row r="605" spans="1:6">
      <c r="A605" s="129" t="s">
        <v>1818</v>
      </c>
      <c r="B605" s="131"/>
      <c r="C605" s="131">
        <v>535</v>
      </c>
      <c r="D605" s="131">
        <v>40</v>
      </c>
      <c r="E605" s="131">
        <v>495</v>
      </c>
      <c r="F605" s="131">
        <v>0</v>
      </c>
    </row>
    <row r="606" spans="1:6">
      <c r="A606" s="129" t="s">
        <v>1819</v>
      </c>
      <c r="B606" s="131"/>
      <c r="C606" s="131">
        <v>125</v>
      </c>
      <c r="D606" s="131">
        <v>40</v>
      </c>
      <c r="E606" s="131">
        <v>85</v>
      </c>
      <c r="F606" s="131">
        <v>0</v>
      </c>
    </row>
    <row r="607" spans="1:6">
      <c r="A607" s="129" t="s">
        <v>1820</v>
      </c>
      <c r="B607" s="131"/>
      <c r="C607" s="131">
        <v>340</v>
      </c>
      <c r="D607" s="131">
        <v>40</v>
      </c>
      <c r="E607" s="131">
        <v>300</v>
      </c>
      <c r="F607" s="131">
        <v>0</v>
      </c>
    </row>
    <row r="608" spans="1:6">
      <c r="A608" s="129" t="s">
        <v>1821</v>
      </c>
      <c r="B608" s="131"/>
      <c r="C608" s="131">
        <v>155</v>
      </c>
      <c r="D608" s="131">
        <v>40</v>
      </c>
      <c r="E608" s="131">
        <v>115</v>
      </c>
      <c r="F608" s="131">
        <v>0</v>
      </c>
    </row>
    <row r="609" spans="1:6">
      <c r="A609" s="129" t="s">
        <v>1822</v>
      </c>
      <c r="B609" s="131"/>
      <c r="C609" s="131">
        <v>430</v>
      </c>
      <c r="D609" s="131">
        <v>40</v>
      </c>
      <c r="E609" s="131">
        <v>390</v>
      </c>
      <c r="F609" s="131">
        <v>0</v>
      </c>
    </row>
    <row r="610" spans="1:6">
      <c r="A610" s="129" t="s">
        <v>1823</v>
      </c>
      <c r="B610" s="131"/>
      <c r="C610" s="131">
        <v>155</v>
      </c>
      <c r="D610" s="131">
        <v>40</v>
      </c>
      <c r="E610" s="131">
        <v>115</v>
      </c>
      <c r="F610" s="131">
        <v>0</v>
      </c>
    </row>
    <row r="611" spans="1:6">
      <c r="A611" s="129" t="s">
        <v>1824</v>
      </c>
      <c r="B611" s="131"/>
      <c r="C611" s="131">
        <v>480</v>
      </c>
      <c r="D611" s="131">
        <v>40</v>
      </c>
      <c r="E611" s="131">
        <v>440</v>
      </c>
      <c r="F611" s="131">
        <v>0</v>
      </c>
    </row>
    <row r="612" spans="1:6">
      <c r="A612" s="129" t="s">
        <v>1825</v>
      </c>
      <c r="B612" s="131"/>
      <c r="C612" s="131">
        <v>155</v>
      </c>
      <c r="D612" s="131">
        <v>40</v>
      </c>
      <c r="E612" s="131">
        <v>115</v>
      </c>
      <c r="F612" s="131">
        <v>0</v>
      </c>
    </row>
    <row r="613" spans="1:6">
      <c r="A613" s="129" t="s">
        <v>1826</v>
      </c>
      <c r="B613" s="131"/>
      <c r="C613" s="131">
        <v>430</v>
      </c>
      <c r="D613" s="131">
        <v>40</v>
      </c>
      <c r="E613" s="131">
        <v>390</v>
      </c>
      <c r="F613" s="131">
        <v>0</v>
      </c>
    </row>
    <row r="614" spans="1:6">
      <c r="A614" s="129" t="s">
        <v>1827</v>
      </c>
      <c r="B614" s="131"/>
      <c r="C614" s="131">
        <v>85</v>
      </c>
      <c r="D614" s="131">
        <v>40</v>
      </c>
      <c r="E614" s="131">
        <v>45</v>
      </c>
      <c r="F614" s="131">
        <v>0</v>
      </c>
    </row>
    <row r="615" spans="1:6">
      <c r="A615" s="129" t="s">
        <v>1828</v>
      </c>
      <c r="B615" s="131"/>
      <c r="C615" s="131">
        <v>450</v>
      </c>
      <c r="D615" s="131">
        <v>40</v>
      </c>
      <c r="E615" s="131">
        <v>410</v>
      </c>
      <c r="F615" s="131">
        <v>0</v>
      </c>
    </row>
    <row r="616" spans="1:6">
      <c r="A616" s="129" t="s">
        <v>1829</v>
      </c>
      <c r="B616" s="131"/>
      <c r="C616" s="131">
        <v>125</v>
      </c>
      <c r="D616" s="131">
        <v>40</v>
      </c>
      <c r="E616" s="131">
        <v>85</v>
      </c>
      <c r="F616" s="131">
        <v>0</v>
      </c>
    </row>
    <row r="617" spans="1:6">
      <c r="A617" s="129" t="s">
        <v>1830</v>
      </c>
      <c r="B617" s="131"/>
      <c r="C617" s="131">
        <v>450</v>
      </c>
      <c r="D617" s="131">
        <v>40</v>
      </c>
      <c r="E617" s="131">
        <v>410</v>
      </c>
      <c r="F617" s="131">
        <v>0</v>
      </c>
    </row>
    <row r="618" spans="1:6">
      <c r="A618" s="129" t="s">
        <v>1831</v>
      </c>
      <c r="B618" s="131"/>
      <c r="C618" s="131">
        <v>85</v>
      </c>
      <c r="D618" s="131">
        <v>40</v>
      </c>
      <c r="E618" s="131">
        <v>45</v>
      </c>
      <c r="F618" s="131">
        <v>0</v>
      </c>
    </row>
    <row r="619" spans="1:6">
      <c r="A619" s="129" t="s">
        <v>1832</v>
      </c>
      <c r="B619" s="131"/>
      <c r="C619" s="131">
        <v>390</v>
      </c>
      <c r="D619" s="131">
        <v>40</v>
      </c>
      <c r="E619" s="131">
        <v>350</v>
      </c>
      <c r="F619" s="131">
        <v>0</v>
      </c>
    </row>
    <row r="620" spans="1:6">
      <c r="A620" s="129" t="s">
        <v>1833</v>
      </c>
      <c r="B620" s="131"/>
      <c r="C620" s="131">
        <v>85</v>
      </c>
      <c r="D620" s="131">
        <v>40</v>
      </c>
      <c r="E620" s="131">
        <v>45</v>
      </c>
      <c r="F620" s="131">
        <v>0</v>
      </c>
    </row>
    <row r="621" spans="1:6">
      <c r="A621" s="129" t="s">
        <v>1834</v>
      </c>
      <c r="B621" s="131"/>
      <c r="C621" s="131">
        <v>275</v>
      </c>
      <c r="D621" s="131">
        <v>40</v>
      </c>
      <c r="E621" s="131">
        <v>235</v>
      </c>
      <c r="F621" s="131">
        <v>0</v>
      </c>
    </row>
    <row r="622" spans="1:6">
      <c r="A622" s="129" t="s">
        <v>1835</v>
      </c>
      <c r="B622" s="131"/>
      <c r="C622" s="131">
        <v>85</v>
      </c>
      <c r="D622" s="131">
        <v>40</v>
      </c>
      <c r="E622" s="131">
        <v>45</v>
      </c>
      <c r="F622" s="131">
        <v>0</v>
      </c>
    </row>
    <row r="623" spans="1:6">
      <c r="A623" s="129" t="s">
        <v>1836</v>
      </c>
      <c r="B623" s="131"/>
      <c r="C623" s="131">
        <v>295</v>
      </c>
      <c r="D623" s="131">
        <v>40</v>
      </c>
      <c r="E623" s="131">
        <v>255</v>
      </c>
      <c r="F623" s="131">
        <v>0</v>
      </c>
    </row>
    <row r="624" spans="1:6">
      <c r="A624" s="129" t="s">
        <v>1837</v>
      </c>
      <c r="B624" s="131"/>
      <c r="C624" s="131">
        <v>85</v>
      </c>
      <c r="D624" s="131">
        <v>40</v>
      </c>
      <c r="E624" s="131">
        <v>45</v>
      </c>
      <c r="F624" s="131">
        <v>0</v>
      </c>
    </row>
    <row r="625" spans="1:6">
      <c r="A625" s="129" t="s">
        <v>1838</v>
      </c>
      <c r="B625" s="131"/>
      <c r="C625" s="131">
        <v>295</v>
      </c>
      <c r="D625" s="131">
        <v>40</v>
      </c>
      <c r="E625" s="131">
        <v>255</v>
      </c>
      <c r="F625" s="131">
        <v>0</v>
      </c>
    </row>
    <row r="626" spans="1:6">
      <c r="A626" s="129" t="s">
        <v>1839</v>
      </c>
      <c r="B626" s="131"/>
      <c r="C626" s="131">
        <v>125</v>
      </c>
      <c r="D626" s="131">
        <v>40</v>
      </c>
      <c r="E626" s="131">
        <v>85</v>
      </c>
      <c r="F626" s="131">
        <v>0</v>
      </c>
    </row>
    <row r="627" spans="1:6">
      <c r="A627" s="129" t="s">
        <v>1840</v>
      </c>
      <c r="B627" s="131"/>
      <c r="C627" s="131">
        <v>460</v>
      </c>
      <c r="D627" s="131">
        <v>40</v>
      </c>
      <c r="E627" s="131">
        <v>420</v>
      </c>
      <c r="F627" s="131">
        <v>0</v>
      </c>
    </row>
    <row r="628" spans="1:6">
      <c r="A628" s="129" t="s">
        <v>1841</v>
      </c>
      <c r="B628" s="131"/>
      <c r="C628" s="131">
        <v>33</v>
      </c>
      <c r="D628" s="131">
        <v>40</v>
      </c>
      <c r="E628" s="131">
        <v>-7</v>
      </c>
      <c r="F628" s="131">
        <v>0</v>
      </c>
    </row>
    <row r="629" spans="1:6">
      <c r="A629" s="129" t="s">
        <v>1842</v>
      </c>
      <c r="B629" s="131"/>
      <c r="C629" s="131">
        <v>10</v>
      </c>
      <c r="D629" s="131">
        <v>5</v>
      </c>
      <c r="E629" s="131">
        <v>5</v>
      </c>
      <c r="F629" s="131">
        <v>0</v>
      </c>
    </row>
    <row r="630" spans="1:6">
      <c r="A630" s="129" t="s">
        <v>1843</v>
      </c>
      <c r="B630" s="131"/>
      <c r="C630" s="131">
        <v>350</v>
      </c>
      <c r="D630" s="131">
        <v>129</v>
      </c>
      <c r="E630" s="131">
        <v>221</v>
      </c>
      <c r="F630" s="131">
        <v>1.2999999999999999E-2</v>
      </c>
    </row>
    <row r="631" spans="1:6">
      <c r="A631" s="129" t="s">
        <v>1844</v>
      </c>
      <c r="B631" s="131"/>
      <c r="C631" s="131">
        <v>3600</v>
      </c>
      <c r="D631" s="131">
        <v>1800</v>
      </c>
      <c r="E631" s="131">
        <v>1800</v>
      </c>
      <c r="F631" s="131">
        <v>0.2</v>
      </c>
    </row>
    <row r="632" spans="1:6">
      <c r="A632" s="129" t="s">
        <v>1845</v>
      </c>
      <c r="B632" s="131"/>
      <c r="C632" s="131">
        <v>800</v>
      </c>
      <c r="D632" s="131">
        <v>300</v>
      </c>
      <c r="E632" s="131">
        <v>500</v>
      </c>
      <c r="F632" s="131">
        <v>0.2</v>
      </c>
    </row>
    <row r="633" spans="1:6">
      <c r="A633" s="129" t="s">
        <v>1846</v>
      </c>
      <c r="B633" s="131"/>
      <c r="C633" s="131">
        <v>450</v>
      </c>
      <c r="D633" s="131">
        <v>150</v>
      </c>
      <c r="E633" s="131">
        <v>300</v>
      </c>
      <c r="F633" s="131">
        <v>0.04</v>
      </c>
    </row>
    <row r="634" spans="1:6">
      <c r="A634" s="129" t="s">
        <v>1847</v>
      </c>
      <c r="B634" s="131"/>
      <c r="C634" s="131">
        <v>2728</v>
      </c>
      <c r="D634" s="131">
        <v>182</v>
      </c>
      <c r="E634" s="131">
        <v>2546</v>
      </c>
      <c r="F634" s="131">
        <v>0.05</v>
      </c>
    </row>
    <row r="635" spans="1:6">
      <c r="A635" s="129" t="s">
        <v>1848</v>
      </c>
      <c r="B635" s="131"/>
      <c r="C635" s="131">
        <v>2734</v>
      </c>
      <c r="D635" s="131">
        <v>170</v>
      </c>
      <c r="E635" s="131">
        <v>2564</v>
      </c>
      <c r="F635" s="131">
        <v>0.05</v>
      </c>
    </row>
    <row r="636" spans="1:6">
      <c r="A636" s="129" t="s">
        <v>1849</v>
      </c>
      <c r="B636" s="131"/>
      <c r="C636" s="131">
        <v>4500</v>
      </c>
      <c r="D636" s="131">
        <v>1000</v>
      </c>
      <c r="E636" s="131">
        <v>3500</v>
      </c>
      <c r="F636" s="131">
        <v>2.5000000000000001E-2</v>
      </c>
    </row>
    <row r="637" spans="1:6">
      <c r="A637" s="129" t="s">
        <v>1850</v>
      </c>
      <c r="B637" s="131"/>
      <c r="C637" s="131">
        <v>2000</v>
      </c>
      <c r="D637" s="131">
        <v>600</v>
      </c>
      <c r="E637" s="131">
        <v>1400</v>
      </c>
      <c r="F637" s="131">
        <v>1.2E-2</v>
      </c>
    </row>
    <row r="638" spans="1:6">
      <c r="A638" s="129" t="s">
        <v>1851</v>
      </c>
      <c r="B638" s="131"/>
      <c r="C638" s="131">
        <v>3000</v>
      </c>
      <c r="D638" s="131">
        <v>1000</v>
      </c>
      <c r="E638" s="131">
        <v>2000</v>
      </c>
      <c r="F638" s="131">
        <v>0.12</v>
      </c>
    </row>
    <row r="639" spans="1:6">
      <c r="A639" s="129" t="s">
        <v>1852</v>
      </c>
      <c r="B639" s="131"/>
      <c r="C639" s="131">
        <v>8000</v>
      </c>
      <c r="D639" s="131">
        <v>2000</v>
      </c>
      <c r="E639" s="131">
        <v>6000</v>
      </c>
      <c r="F639" s="131">
        <v>0.3</v>
      </c>
    </row>
    <row r="640" spans="1:6">
      <c r="A640" s="129" t="s">
        <v>1853</v>
      </c>
      <c r="B640" s="131"/>
      <c r="C640" s="131">
        <v>1000</v>
      </c>
      <c r="D640" s="131">
        <v>500</v>
      </c>
      <c r="E640" s="131">
        <v>500</v>
      </c>
      <c r="F640" s="131">
        <v>6.8000000000000005E-2</v>
      </c>
    </row>
    <row r="641" spans="1:6">
      <c r="A641" s="129" t="s">
        <v>1854</v>
      </c>
      <c r="B641" s="131"/>
      <c r="C641" s="131">
        <v>2400</v>
      </c>
      <c r="D641" s="131">
        <v>1000</v>
      </c>
      <c r="E641" s="131">
        <v>1400</v>
      </c>
      <c r="F641" s="131">
        <v>0.1</v>
      </c>
    </row>
    <row r="642" spans="1:6">
      <c r="A642" s="129" t="s">
        <v>1855</v>
      </c>
      <c r="B642" s="131"/>
      <c r="C642" s="131">
        <v>550</v>
      </c>
      <c r="D642" s="131">
        <v>250</v>
      </c>
      <c r="E642" s="131">
        <v>300</v>
      </c>
      <c r="F642" s="131">
        <v>0.04</v>
      </c>
    </row>
    <row r="643" spans="1:6">
      <c r="A643" s="129" t="s">
        <v>1856</v>
      </c>
      <c r="B643" s="131"/>
      <c r="C643" s="131">
        <v>900</v>
      </c>
      <c r="D643" s="131">
        <v>400</v>
      </c>
      <c r="E643" s="131">
        <v>500</v>
      </c>
      <c r="F643" s="131">
        <v>6.5000000000000002E-2</v>
      </c>
    </row>
    <row r="644" spans="1:6">
      <c r="A644" s="129" t="s">
        <v>1857</v>
      </c>
      <c r="B644" s="131"/>
      <c r="C644" s="131">
        <v>1800</v>
      </c>
      <c r="D644" s="131">
        <v>800</v>
      </c>
      <c r="E644" s="131">
        <v>1000</v>
      </c>
      <c r="F644" s="131">
        <v>0.09</v>
      </c>
    </row>
    <row r="645" spans="1:6">
      <c r="A645" s="129" t="s">
        <v>1858</v>
      </c>
      <c r="B645" s="131"/>
      <c r="C645" s="131">
        <v>1800</v>
      </c>
      <c r="D645" s="131">
        <v>400</v>
      </c>
      <c r="E645" s="131">
        <v>1400</v>
      </c>
      <c r="F645" s="131">
        <v>6.5000000000000002E-2</v>
      </c>
    </row>
    <row r="646" spans="1:6">
      <c r="A646" s="129" t="s">
        <v>1859</v>
      </c>
      <c r="B646" s="131"/>
      <c r="C646" s="131">
        <v>250</v>
      </c>
      <c r="D646" s="131">
        <v>140</v>
      </c>
      <c r="E646" s="131">
        <v>110</v>
      </c>
      <c r="F646" s="131">
        <v>0.09</v>
      </c>
    </row>
    <row r="647" spans="1:6">
      <c r="A647" s="129" t="s">
        <v>1860</v>
      </c>
      <c r="B647" s="131"/>
      <c r="C647" s="131">
        <v>3000</v>
      </c>
      <c r="D647" s="131">
        <v>1000</v>
      </c>
      <c r="E647" s="131">
        <v>2000</v>
      </c>
      <c r="F647" s="131">
        <v>0.1</v>
      </c>
    </row>
    <row r="648" spans="1:6">
      <c r="A648" s="129" t="s">
        <v>1861</v>
      </c>
      <c r="B648" s="131"/>
      <c r="C648" s="131">
        <v>0</v>
      </c>
      <c r="D648" s="131">
        <v>0</v>
      </c>
      <c r="E648" s="131">
        <v>0</v>
      </c>
      <c r="F648" s="131">
        <v>0</v>
      </c>
    </row>
    <row r="649" spans="1:6">
      <c r="A649" s="129" t="s">
        <v>1862</v>
      </c>
      <c r="B649" s="131"/>
      <c r="C649" s="131">
        <v>13</v>
      </c>
      <c r="D649" s="131">
        <v>7</v>
      </c>
      <c r="E649" s="131">
        <v>6</v>
      </c>
      <c r="F649" s="131">
        <v>1E-3</v>
      </c>
    </row>
    <row r="650" spans="1:6">
      <c r="A650" s="129" t="s">
        <v>1863</v>
      </c>
      <c r="B650" s="131"/>
      <c r="C650" s="131">
        <v>0.8</v>
      </c>
      <c r="D650" s="131">
        <v>0.4</v>
      </c>
      <c r="E650" s="131">
        <v>0.4</v>
      </c>
      <c r="F650" s="131">
        <v>1.0000000000000001E-5</v>
      </c>
    </row>
    <row r="651" spans="1:6">
      <c r="A651" s="129" t="s">
        <v>1864</v>
      </c>
      <c r="B651" s="131"/>
      <c r="C651" s="131">
        <v>1.5</v>
      </c>
      <c r="D651" s="131">
        <v>0.7</v>
      </c>
      <c r="E651" s="131">
        <v>0.8</v>
      </c>
      <c r="F651" s="131">
        <v>3.0000000000000001E-5</v>
      </c>
    </row>
    <row r="652" spans="1:6">
      <c r="A652" s="129" t="s">
        <v>1865</v>
      </c>
      <c r="B652" s="131"/>
      <c r="C652" s="131">
        <v>250</v>
      </c>
      <c r="D652" s="131">
        <v>100</v>
      </c>
      <c r="E652" s="131">
        <v>150</v>
      </c>
      <c r="F652" s="131">
        <v>1E-3</v>
      </c>
    </row>
    <row r="653" spans="1:6">
      <c r="A653" s="129" t="s">
        <v>1866</v>
      </c>
      <c r="B653" s="131"/>
      <c r="C653" s="131">
        <v>450</v>
      </c>
      <c r="D653" s="131">
        <v>300</v>
      </c>
      <c r="E653" s="131">
        <v>150</v>
      </c>
      <c r="F653" s="131">
        <v>1E-3</v>
      </c>
    </row>
    <row r="654" spans="1:6">
      <c r="A654" s="129" t="s">
        <v>1867</v>
      </c>
      <c r="B654" s="131"/>
      <c r="C654" s="131">
        <v>1.2</v>
      </c>
      <c r="D654" s="131">
        <v>0.8</v>
      </c>
      <c r="E654" s="131">
        <v>0.4</v>
      </c>
      <c r="F654" s="131">
        <v>3.0000000000000001E-5</v>
      </c>
    </row>
    <row r="655" spans="1:6">
      <c r="A655" s="129" t="s">
        <v>1868</v>
      </c>
      <c r="B655" s="131"/>
      <c r="C655" s="131">
        <v>250</v>
      </c>
      <c r="D655" s="131">
        <v>125</v>
      </c>
      <c r="E655" s="131">
        <v>125</v>
      </c>
      <c r="F655" s="131">
        <v>0.01</v>
      </c>
    </row>
    <row r="656" spans="1:6">
      <c r="A656" s="129" t="s">
        <v>1869</v>
      </c>
      <c r="B656" s="131"/>
      <c r="C656" s="131">
        <v>4000</v>
      </c>
      <c r="D656" s="131">
        <v>1085.5999999999999</v>
      </c>
      <c r="E656" s="131">
        <v>2914.4</v>
      </c>
      <c r="F656" s="131">
        <v>0.04</v>
      </c>
    </row>
    <row r="657" spans="1:6">
      <c r="A657" s="129" t="s">
        <v>1870</v>
      </c>
      <c r="B657" s="131"/>
      <c r="C657" s="131">
        <v>650</v>
      </c>
      <c r="D657" s="131">
        <v>150</v>
      </c>
      <c r="E657" s="131">
        <v>500</v>
      </c>
      <c r="F657" s="131">
        <v>1E-3</v>
      </c>
    </row>
    <row r="658" spans="1:6">
      <c r="A658" s="129" t="s">
        <v>1871</v>
      </c>
      <c r="B658" s="131"/>
      <c r="C658" s="131">
        <v>300</v>
      </c>
      <c r="D658" s="131">
        <v>100</v>
      </c>
      <c r="E658" s="131">
        <v>200</v>
      </c>
      <c r="F658" s="131">
        <v>1E-3</v>
      </c>
    </row>
    <row r="659" spans="1:6">
      <c r="A659" s="129" t="s">
        <v>1872</v>
      </c>
      <c r="B659" s="131"/>
      <c r="C659" s="131">
        <v>450</v>
      </c>
      <c r="D659" s="131">
        <v>300</v>
      </c>
      <c r="E659" s="131">
        <v>150</v>
      </c>
      <c r="F659" s="131">
        <v>1E-3</v>
      </c>
    </row>
    <row r="660" spans="1:6">
      <c r="A660" s="129" t="s">
        <v>1873</v>
      </c>
      <c r="B660" s="131"/>
      <c r="C660" s="131">
        <v>35</v>
      </c>
      <c r="D660" s="131">
        <v>20</v>
      </c>
      <c r="E660" s="131">
        <v>15</v>
      </c>
      <c r="F660" s="131">
        <v>1E-3</v>
      </c>
    </row>
    <row r="661" spans="1:6">
      <c r="A661" s="129" t="s">
        <v>1862</v>
      </c>
      <c r="B661" s="131"/>
      <c r="C661" s="131">
        <v>12</v>
      </c>
      <c r="D661" s="131">
        <v>8</v>
      </c>
      <c r="E661" s="131">
        <v>4</v>
      </c>
      <c r="F661" s="131">
        <v>1E-3</v>
      </c>
    </row>
    <row r="662" spans="1:6">
      <c r="A662" s="129" t="s">
        <v>1874</v>
      </c>
      <c r="B662" s="131"/>
      <c r="C662" s="131">
        <v>42</v>
      </c>
      <c r="D662" s="131">
        <v>24</v>
      </c>
      <c r="E662" s="131">
        <v>18</v>
      </c>
      <c r="F662" s="131">
        <v>2.15E-3</v>
      </c>
    </row>
    <row r="663" spans="1:6">
      <c r="A663" s="129" t="s">
        <v>1875</v>
      </c>
      <c r="B663" s="131"/>
      <c r="C663" s="131">
        <v>2.7</v>
      </c>
      <c r="D663" s="131">
        <v>1.27</v>
      </c>
      <c r="E663" s="131">
        <v>1.43</v>
      </c>
      <c r="F663" s="131">
        <v>2.0000000000000002E-5</v>
      </c>
    </row>
    <row r="664" spans="1:6">
      <c r="A664" s="129" t="s">
        <v>1873</v>
      </c>
      <c r="B664" s="131"/>
      <c r="C664" s="131">
        <v>35</v>
      </c>
      <c r="D664" s="131">
        <v>20</v>
      </c>
      <c r="E664" s="131">
        <v>15</v>
      </c>
      <c r="F664" s="131">
        <v>1E-3</v>
      </c>
    </row>
    <row r="665" spans="1:6">
      <c r="A665" s="129" t="s">
        <v>1876</v>
      </c>
      <c r="B665" s="131"/>
      <c r="C665" s="131">
        <v>6</v>
      </c>
      <c r="D665" s="131">
        <v>4</v>
      </c>
      <c r="E665" s="131">
        <v>2</v>
      </c>
      <c r="F665" s="131">
        <v>2.0000000000000002E-5</v>
      </c>
    </row>
    <row r="666" spans="1:6">
      <c r="A666" s="129" t="s">
        <v>1877</v>
      </c>
      <c r="B666" s="131">
        <v>1.6E-2</v>
      </c>
      <c r="C666" s="131">
        <v>11.28</v>
      </c>
      <c r="D666" s="131">
        <v>10.23</v>
      </c>
      <c r="E666" s="131">
        <v>1.05</v>
      </c>
      <c r="F666" s="131">
        <v>4.0000000000000003E-5</v>
      </c>
    </row>
    <row r="667" spans="1:6">
      <c r="A667" s="129" t="s">
        <v>1878</v>
      </c>
      <c r="B667" s="131">
        <v>1.6E-2</v>
      </c>
      <c r="C667" s="131">
        <v>2</v>
      </c>
      <c r="D667" s="131">
        <v>0.26</v>
      </c>
      <c r="E667" s="131">
        <v>1.74</v>
      </c>
      <c r="F667" s="131">
        <v>5.0000000000000002E-5</v>
      </c>
    </row>
    <row r="668" spans="1:6">
      <c r="A668" s="129" t="s">
        <v>1879</v>
      </c>
      <c r="B668" s="131">
        <v>8.0000000000000002E-3</v>
      </c>
      <c r="C668" s="131">
        <v>1.75</v>
      </c>
      <c r="D668" s="131">
        <v>1.5</v>
      </c>
      <c r="E668" s="131">
        <v>0.25</v>
      </c>
      <c r="F668" s="131">
        <v>7.9999999999999996E-6</v>
      </c>
    </row>
    <row r="669" spans="1:6">
      <c r="A669" s="129" t="s">
        <v>1880</v>
      </c>
      <c r="B669" s="131">
        <v>2.7000000000000001E-3</v>
      </c>
      <c r="C669" s="131">
        <v>6.6</v>
      </c>
      <c r="D669" s="131">
        <v>3.4</v>
      </c>
      <c r="E669" s="131">
        <v>3.2</v>
      </c>
      <c r="F669" s="131">
        <v>6.6000000000000005E-5</v>
      </c>
    </row>
    <row r="670" spans="1:6">
      <c r="A670" s="129" t="s">
        <v>1881</v>
      </c>
      <c r="B670" s="131">
        <v>1</v>
      </c>
      <c r="C670" s="131">
        <v>10500</v>
      </c>
      <c r="D670" s="131">
        <v>8500</v>
      </c>
      <c r="E670" s="131">
        <v>2000</v>
      </c>
      <c r="F670" s="131">
        <v>0.16666</v>
      </c>
    </row>
    <row r="671" spans="1:6">
      <c r="A671" s="129" t="s">
        <v>1882</v>
      </c>
      <c r="B671" s="131">
        <v>1.4E-2</v>
      </c>
      <c r="C671" s="131">
        <v>176</v>
      </c>
      <c r="D671" s="131">
        <v>120</v>
      </c>
      <c r="E671" s="131">
        <v>56</v>
      </c>
      <c r="F671" s="131">
        <v>2.5000000000000001E-3</v>
      </c>
    </row>
    <row r="672" spans="1:6">
      <c r="A672" s="129" t="s">
        <v>1883</v>
      </c>
      <c r="B672" s="131">
        <v>1.4E-2</v>
      </c>
      <c r="C672" s="131">
        <v>30</v>
      </c>
      <c r="D672" s="131">
        <v>20</v>
      </c>
      <c r="E672" s="131">
        <v>10</v>
      </c>
      <c r="F672" s="131">
        <v>1E-3</v>
      </c>
    </row>
    <row r="673" spans="1:6">
      <c r="A673" s="129" t="s">
        <v>1884</v>
      </c>
      <c r="B673" s="131">
        <v>1.4E-2</v>
      </c>
      <c r="C673" s="131">
        <v>22.5</v>
      </c>
      <c r="D673" s="131">
        <v>12.3</v>
      </c>
      <c r="E673" s="131">
        <v>10.199999999999999</v>
      </c>
      <c r="F673" s="131">
        <v>1.6699999999999999E-4</v>
      </c>
    </row>
    <row r="674" spans="1:6">
      <c r="A674" s="129" t="s">
        <v>1885</v>
      </c>
      <c r="B674" s="131">
        <v>0.5</v>
      </c>
      <c r="C674" s="131">
        <v>1530</v>
      </c>
      <c r="D674" s="131">
        <v>600</v>
      </c>
      <c r="E674" s="131">
        <v>930</v>
      </c>
      <c r="F674" s="131">
        <v>2.5000000000000001E-2</v>
      </c>
    </row>
    <row r="675" spans="1:6">
      <c r="A675" s="129" t="s">
        <v>1886</v>
      </c>
      <c r="B675" s="131">
        <v>1.4E-2</v>
      </c>
      <c r="C675" s="131">
        <v>140</v>
      </c>
      <c r="D675" s="131">
        <v>90</v>
      </c>
      <c r="E675" s="131">
        <v>50</v>
      </c>
      <c r="F675" s="131">
        <v>3.0200000000000001E-3</v>
      </c>
    </row>
    <row r="676" spans="1:6">
      <c r="A676" s="129" t="s">
        <v>1887</v>
      </c>
      <c r="B676" s="131">
        <v>0</v>
      </c>
      <c r="C676" s="131">
        <v>8</v>
      </c>
      <c r="D676" s="131">
        <v>4</v>
      </c>
      <c r="E676" s="131">
        <v>4</v>
      </c>
      <c r="F676" s="131">
        <v>1E-4</v>
      </c>
    </row>
    <row r="677" spans="1:6">
      <c r="A677" s="129" t="s">
        <v>1888</v>
      </c>
      <c r="B677" s="131">
        <v>0</v>
      </c>
      <c r="C677" s="131">
        <v>9</v>
      </c>
      <c r="D677" s="131">
        <v>4.4000000000000004</v>
      </c>
      <c r="E677" s="131">
        <v>4.5999999999999996</v>
      </c>
      <c r="F677" s="131">
        <v>1.45E-4</v>
      </c>
    </row>
    <row r="678" spans="1:6">
      <c r="A678" s="129" t="s">
        <v>1889</v>
      </c>
      <c r="B678" s="131">
        <v>0</v>
      </c>
      <c r="C678" s="131">
        <v>13.5</v>
      </c>
      <c r="D678" s="131">
        <v>6</v>
      </c>
      <c r="E678" s="131">
        <v>7.5</v>
      </c>
      <c r="F678" s="131">
        <v>2.0000000000000001E-4</v>
      </c>
    </row>
    <row r="679" spans="1:6">
      <c r="A679" s="129" t="s">
        <v>1890</v>
      </c>
      <c r="B679" s="131">
        <v>0.15</v>
      </c>
      <c r="C679" s="131">
        <v>65</v>
      </c>
      <c r="D679" s="131">
        <v>30</v>
      </c>
      <c r="E679" s="131">
        <v>35</v>
      </c>
      <c r="F679" s="131">
        <v>2.8570000000000002E-3</v>
      </c>
    </row>
    <row r="680" spans="1:6">
      <c r="A680" s="129" t="s">
        <v>1891</v>
      </c>
      <c r="B680" s="131">
        <v>0.15</v>
      </c>
      <c r="C680" s="131">
        <v>80</v>
      </c>
      <c r="D680" s="131">
        <v>30</v>
      </c>
      <c r="E680" s="131">
        <v>50</v>
      </c>
      <c r="F680" s="131">
        <v>3.3300000000000001E-3</v>
      </c>
    </row>
    <row r="681" spans="1:6">
      <c r="A681" s="129" t="s">
        <v>1892</v>
      </c>
      <c r="B681" s="131">
        <v>1</v>
      </c>
      <c r="C681" s="131">
        <v>950</v>
      </c>
      <c r="D681" s="131">
        <v>500</v>
      </c>
      <c r="E681" s="131">
        <v>450</v>
      </c>
      <c r="F681" s="131">
        <v>0.02</v>
      </c>
    </row>
    <row r="682" spans="1:6">
      <c r="A682" s="129" t="s">
        <v>1893</v>
      </c>
      <c r="B682" s="131">
        <v>0.6</v>
      </c>
      <c r="C682" s="131">
        <v>970</v>
      </c>
      <c r="D682" s="131">
        <v>805</v>
      </c>
      <c r="E682" s="131">
        <v>165</v>
      </c>
      <c r="F682" s="131">
        <v>6.0000000000000001E-3</v>
      </c>
    </row>
    <row r="683" spans="1:6">
      <c r="A683" s="129" t="s">
        <v>1894</v>
      </c>
      <c r="B683" s="131">
        <v>0.4</v>
      </c>
      <c r="C683" s="131">
        <v>250</v>
      </c>
      <c r="D683" s="131">
        <v>145</v>
      </c>
      <c r="E683" s="131">
        <v>105</v>
      </c>
      <c r="F683" s="131">
        <v>2.8E-3</v>
      </c>
    </row>
    <row r="684" spans="1:6">
      <c r="A684" s="129" t="s">
        <v>1895</v>
      </c>
      <c r="B684" s="131">
        <v>0.6</v>
      </c>
      <c r="C684" s="131">
        <v>892</v>
      </c>
      <c r="D684" s="131">
        <v>827</v>
      </c>
      <c r="E684" s="131">
        <v>65</v>
      </c>
      <c r="F684" s="131">
        <v>3.333E-3</v>
      </c>
    </row>
    <row r="685" spans="1:6">
      <c r="A685" s="129" t="s">
        <v>1896</v>
      </c>
      <c r="B685" s="131">
        <v>0.4</v>
      </c>
      <c r="C685" s="131">
        <v>463</v>
      </c>
      <c r="D685" s="131">
        <v>440</v>
      </c>
      <c r="E685" s="131">
        <v>23</v>
      </c>
      <c r="F685" s="131">
        <v>1.6670000000000001E-3</v>
      </c>
    </row>
    <row r="686" spans="1:6">
      <c r="A686" s="129" t="s">
        <v>1897</v>
      </c>
      <c r="B686" s="131">
        <v>1</v>
      </c>
      <c r="C686" s="131">
        <v>1900</v>
      </c>
      <c r="D686" s="131">
        <v>1100</v>
      </c>
      <c r="E686" s="131">
        <v>800</v>
      </c>
      <c r="F686" s="131">
        <v>0.04</v>
      </c>
    </row>
    <row r="687" spans="1:6">
      <c r="A687" s="129" t="s">
        <v>1898</v>
      </c>
      <c r="B687" s="131">
        <v>1</v>
      </c>
      <c r="C687" s="131">
        <v>1700</v>
      </c>
      <c r="D687" s="131">
        <v>1000</v>
      </c>
      <c r="E687" s="131">
        <v>700</v>
      </c>
      <c r="F687" s="131">
        <v>0.04</v>
      </c>
    </row>
    <row r="688" spans="1:6">
      <c r="A688" s="129" t="s">
        <v>1899</v>
      </c>
      <c r="B688" s="131">
        <v>1</v>
      </c>
      <c r="C688" s="131">
        <v>1550</v>
      </c>
      <c r="D688" s="131">
        <v>900</v>
      </c>
      <c r="E688" s="131">
        <v>650</v>
      </c>
      <c r="F688" s="131">
        <v>0.04</v>
      </c>
    </row>
    <row r="689" spans="1:6">
      <c r="A689" s="129" t="s">
        <v>1900</v>
      </c>
      <c r="B689" s="131">
        <v>1</v>
      </c>
      <c r="C689" s="131">
        <v>1400</v>
      </c>
      <c r="D689" s="131">
        <v>800</v>
      </c>
      <c r="E689" s="131">
        <v>600</v>
      </c>
      <c r="F689" s="131">
        <v>0.04</v>
      </c>
    </row>
    <row r="690" spans="1:6">
      <c r="A690" s="129" t="s">
        <v>1901</v>
      </c>
      <c r="B690" s="131">
        <v>1</v>
      </c>
      <c r="C690" s="131">
        <v>1200</v>
      </c>
      <c r="D690" s="131">
        <v>700</v>
      </c>
      <c r="E690" s="131">
        <v>500</v>
      </c>
      <c r="F690" s="131">
        <v>0.04</v>
      </c>
    </row>
    <row r="691" spans="1:6">
      <c r="A691" s="129" t="s">
        <v>1902</v>
      </c>
      <c r="B691" s="131">
        <v>1</v>
      </c>
      <c r="C691" s="131">
        <v>900</v>
      </c>
      <c r="D691" s="131">
        <v>500</v>
      </c>
      <c r="E691" s="131">
        <v>400</v>
      </c>
      <c r="F691" s="131">
        <v>0.02</v>
      </c>
    </row>
    <row r="692" spans="1:6">
      <c r="A692" s="129" t="s">
        <v>1903</v>
      </c>
      <c r="B692" s="131">
        <v>0.15</v>
      </c>
      <c r="C692" s="131">
        <v>80</v>
      </c>
      <c r="D692" s="131">
        <v>42.5</v>
      </c>
      <c r="E692" s="131">
        <v>37.5</v>
      </c>
      <c r="F692" s="131">
        <v>5.1000000000000004E-3</v>
      </c>
    </row>
    <row r="693" spans="1:6">
      <c r="A693" s="129" t="s">
        <v>1904</v>
      </c>
      <c r="B693" s="131">
        <v>0.15</v>
      </c>
      <c r="C693" s="131">
        <v>180</v>
      </c>
      <c r="D693" s="131">
        <v>80</v>
      </c>
      <c r="E693" s="131">
        <v>100</v>
      </c>
      <c r="F693" s="131">
        <v>8.0999999999999996E-3</v>
      </c>
    </row>
    <row r="694" spans="1:6">
      <c r="A694" s="129" t="s">
        <v>1905</v>
      </c>
      <c r="B694" s="131">
        <v>1.4E-2</v>
      </c>
      <c r="C694" s="131">
        <v>115</v>
      </c>
      <c r="D694" s="131">
        <v>80</v>
      </c>
      <c r="E694" s="131">
        <v>35</v>
      </c>
      <c r="F694" s="131">
        <v>3.0200000000000001E-3</v>
      </c>
    </row>
    <row r="695" spans="1:6">
      <c r="A695" s="129" t="s">
        <v>1906</v>
      </c>
      <c r="B695" s="131">
        <v>0.01</v>
      </c>
      <c r="C695" s="131">
        <v>121.88</v>
      </c>
      <c r="D695" s="131">
        <v>55.77</v>
      </c>
      <c r="E695" s="131">
        <v>66.11</v>
      </c>
      <c r="F695" s="131">
        <v>2.2000000000000001E-3</v>
      </c>
    </row>
    <row r="696" spans="1:6">
      <c r="A696" s="129" t="s">
        <v>1907</v>
      </c>
      <c r="B696" s="131">
        <v>0.01</v>
      </c>
      <c r="C696" s="131">
        <v>108</v>
      </c>
      <c r="D696" s="131">
        <v>16.010000000000002</v>
      </c>
      <c r="E696" s="131">
        <v>91.99</v>
      </c>
      <c r="F696" s="131">
        <v>2.2000000000000001E-3</v>
      </c>
    </row>
    <row r="697" spans="1:6">
      <c r="A697" s="129" t="s">
        <v>1908</v>
      </c>
      <c r="B697" s="131">
        <v>1</v>
      </c>
      <c r="C697" s="131">
        <v>1300</v>
      </c>
      <c r="D697" s="131">
        <v>400</v>
      </c>
      <c r="E697" s="131">
        <v>900</v>
      </c>
      <c r="F697" s="131">
        <v>0.1</v>
      </c>
    </row>
    <row r="698" spans="1:6">
      <c r="A698" s="129" t="s">
        <v>1909</v>
      </c>
      <c r="B698" s="131">
        <v>0.15</v>
      </c>
      <c r="C698" s="131">
        <v>80</v>
      </c>
      <c r="D698" s="131">
        <v>42.5</v>
      </c>
      <c r="E698" s="131">
        <v>37.5</v>
      </c>
      <c r="F698" s="131">
        <v>4.1999999999999997E-3</v>
      </c>
    </row>
    <row r="699" spans="1:6">
      <c r="A699" s="129" t="s">
        <v>1910</v>
      </c>
      <c r="B699" s="131">
        <v>0.09</v>
      </c>
      <c r="C699" s="131">
        <v>52</v>
      </c>
      <c r="D699" s="131">
        <v>16</v>
      </c>
      <c r="E699" s="131">
        <v>36</v>
      </c>
      <c r="F699" s="131">
        <v>4.2000000000000002E-4</v>
      </c>
    </row>
    <row r="700" spans="1:6">
      <c r="A700" s="129" t="s">
        <v>1911</v>
      </c>
      <c r="B700" s="131">
        <v>0.15</v>
      </c>
      <c r="C700" s="131">
        <v>150</v>
      </c>
      <c r="D700" s="131">
        <v>70</v>
      </c>
      <c r="E700" s="131">
        <v>80</v>
      </c>
      <c r="F700" s="131">
        <v>6.8999999999999999E-3</v>
      </c>
    </row>
    <row r="701" spans="1:6">
      <c r="A701" s="129" t="s">
        <v>1912</v>
      </c>
      <c r="B701" s="131">
        <v>0.15</v>
      </c>
      <c r="C701" s="131">
        <v>220</v>
      </c>
      <c r="D701" s="131">
        <v>120</v>
      </c>
      <c r="E701" s="131">
        <v>100</v>
      </c>
      <c r="F701" s="131">
        <v>6.8999999999999999E-3</v>
      </c>
    </row>
    <row r="702" spans="1:6">
      <c r="A702" s="129" t="s">
        <v>1913</v>
      </c>
      <c r="B702" s="131">
        <v>0.3</v>
      </c>
      <c r="C702" s="131">
        <v>100</v>
      </c>
      <c r="D702" s="131">
        <v>90</v>
      </c>
      <c r="E702" s="131">
        <v>10</v>
      </c>
      <c r="F702" s="131">
        <v>8.9999999999999998E-4</v>
      </c>
    </row>
    <row r="703" spans="1:6">
      <c r="A703" s="129" t="s">
        <v>1914</v>
      </c>
      <c r="B703" s="131">
        <v>0.5</v>
      </c>
      <c r="C703" s="131">
        <v>600</v>
      </c>
      <c r="D703" s="131">
        <v>430</v>
      </c>
      <c r="E703" s="131">
        <v>170</v>
      </c>
      <c r="F703" s="131">
        <v>0.01</v>
      </c>
    </row>
    <row r="704" spans="1:6">
      <c r="A704" s="129" t="s">
        <v>1915</v>
      </c>
      <c r="B704" s="131">
        <v>0.5</v>
      </c>
      <c r="C704" s="131">
        <v>2000</v>
      </c>
      <c r="D704" s="131">
        <v>1700</v>
      </c>
      <c r="E704" s="131">
        <v>300</v>
      </c>
      <c r="F704" s="131">
        <v>0.02</v>
      </c>
    </row>
    <row r="705" spans="1:6">
      <c r="A705" s="129" t="s">
        <v>1916</v>
      </c>
      <c r="B705" s="131">
        <v>2.5</v>
      </c>
      <c r="C705" s="131">
        <v>13500</v>
      </c>
      <c r="D705" s="131">
        <v>12000</v>
      </c>
      <c r="E705" s="131">
        <v>1500</v>
      </c>
      <c r="F705" s="131">
        <v>0.1</v>
      </c>
    </row>
    <row r="706" spans="1:6">
      <c r="A706" s="129" t="s">
        <v>1917</v>
      </c>
      <c r="B706" s="131">
        <v>0.5</v>
      </c>
      <c r="C706" s="131">
        <v>650</v>
      </c>
      <c r="D706" s="131">
        <v>300</v>
      </c>
      <c r="E706" s="131">
        <v>350</v>
      </c>
      <c r="F706" s="131">
        <v>0.02</v>
      </c>
    </row>
    <row r="707" spans="1:6">
      <c r="A707" s="129" t="s">
        <v>1918</v>
      </c>
      <c r="B707" s="131">
        <v>0.1</v>
      </c>
      <c r="C707" s="131">
        <v>115</v>
      </c>
      <c r="D707" s="131">
        <v>90</v>
      </c>
      <c r="E707" s="131">
        <v>25</v>
      </c>
      <c r="F707" s="131">
        <v>3.3E-4</v>
      </c>
    </row>
    <row r="708" spans="1:6">
      <c r="A708" s="129" t="s">
        <v>1919</v>
      </c>
      <c r="B708" s="131">
        <v>0</v>
      </c>
      <c r="C708" s="131">
        <v>165</v>
      </c>
      <c r="D708" s="131">
        <v>103.59</v>
      </c>
      <c r="E708" s="131">
        <v>61.41</v>
      </c>
      <c r="F708" s="131">
        <v>1.6000000000000001E-3</v>
      </c>
    </row>
  </sheetData>
  <sheetProtection algorithmName="SHA-512" hashValue="mwmVWsbxMELG3v76Ur7OkPf5B1WE7gQyDLHHftMy7qqjAsb7dpLI96aswxPWFValJf2+iSo3q0ohwEsV19VciQ==" saltValue="jLrwm7Ia8vdkGJNYvCzpow=="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Virginia Gomez Martin</cp:lastModifiedBy>
  <cp:revision/>
  <dcterms:created xsi:type="dcterms:W3CDTF">2016-07-28T11:21:04Z</dcterms:created>
  <dcterms:modified xsi:type="dcterms:W3CDTF">2026-02-17T12:06:42Z</dcterms:modified>
  <cp:category/>
  <cp:contentStatus/>
</cp:coreProperties>
</file>